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D:\KOORDİNASYON ŞUBE-YENİ\IV. RİP\IV. Resmi İstatistik Programı\Yayınlanacak RİP-2025\İSTATİSTİK RAPORLARI\A- Korunan Alan İstatistikleri\"/>
    </mc:Choice>
  </mc:AlternateContent>
  <xr:revisionPtr revIDLastSave="0" documentId="13_ncr:1_{6D82322F-914A-421A-AC3C-E85F702180DD}" xr6:coauthVersionLast="47" xr6:coauthVersionMax="47" xr10:uidLastSave="{00000000-0000-0000-0000-000000000000}"/>
  <workbookProtection workbookPassword="E1AF" lockStructure="1"/>
  <bookViews>
    <workbookView xWindow="-120" yWindow="-120" windowWidth="29040" windowHeight="15720" tabRatio="709" xr2:uid="{00000000-000D-0000-FFFF-FFFF00000000}"/>
  </bookViews>
  <sheets>
    <sheet name="Tabiat Parkı" sheetId="10" r:id="rId1"/>
  </sheets>
  <definedNames>
    <definedName name="_xlnm._FilterDatabase" localSheetId="0" hidden="1">'Tabiat Parkı'!$E$3:$E$369</definedName>
    <definedName name="_xlnm.Print_Area" localSheetId="0">'Tabiat Parkı'!$A$1:$L$371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0" i="10" l="1"/>
  <c r="G125" i="10"/>
  <c r="G121" i="10"/>
  <c r="G234" i="10"/>
  <c r="G221" i="10"/>
  <c r="G209" i="10"/>
  <c r="G77" i="10"/>
  <c r="G8" i="10" l="1"/>
  <c r="G109" i="10" l="1"/>
  <c r="G87" i="10"/>
  <c r="G82" i="10"/>
  <c r="G62" i="10"/>
  <c r="G45" i="10"/>
  <c r="G328" i="10"/>
  <c r="G252" i="10"/>
  <c r="G50" i="10"/>
  <c r="G142" i="10"/>
  <c r="G43" i="10"/>
  <c r="G217" i="10"/>
  <c r="G293" i="10"/>
  <c r="G53" i="10"/>
  <c r="G278" i="10"/>
  <c r="G351" i="10"/>
  <c r="G339" i="10"/>
  <c r="G305" i="10"/>
  <c r="G262" i="10"/>
  <c r="G179" i="10"/>
  <c r="G153" i="10"/>
  <c r="G117" i="10"/>
  <c r="G96" i="10"/>
  <c r="G39" i="10"/>
  <c r="G36" i="10"/>
  <c r="G324" i="10"/>
  <c r="G67" i="10"/>
  <c r="G281" i="10"/>
  <c r="G244" i="10"/>
  <c r="G161" i="10"/>
  <c r="G361" i="10"/>
  <c r="G7" i="10" l="1"/>
</calcChain>
</file>

<file path=xl/sharedStrings.xml><?xml version="1.0" encoding="utf-8"?>
<sst xmlns="http://schemas.openxmlformats.org/spreadsheetml/2006/main" count="1915" uniqueCount="1202">
  <si>
    <t>Kırklareli</t>
  </si>
  <si>
    <t>Bursa</t>
  </si>
  <si>
    <t>Balıkesir</t>
  </si>
  <si>
    <t>Edirne</t>
  </si>
  <si>
    <t>Manisa</t>
  </si>
  <si>
    <t>Muğla</t>
  </si>
  <si>
    <t>Afyonkarahisar</t>
  </si>
  <si>
    <t>Denizli</t>
  </si>
  <si>
    <t>Antalya</t>
  </si>
  <si>
    <t>Isparta</t>
  </si>
  <si>
    <t>Kayseri</t>
  </si>
  <si>
    <t>Osmaniye</t>
  </si>
  <si>
    <t>Konya</t>
  </si>
  <si>
    <t>Bolu</t>
  </si>
  <si>
    <t>Ankara</t>
  </si>
  <si>
    <t>Yozgat</t>
  </si>
  <si>
    <t>Kastamonu</t>
  </si>
  <si>
    <t>Bartın</t>
  </si>
  <si>
    <t>Çorum</t>
  </si>
  <si>
    <t>Trabzon</t>
  </si>
  <si>
    <t>Artvin</t>
  </si>
  <si>
    <t>Tunceli</t>
  </si>
  <si>
    <t>Şanlıurfa</t>
  </si>
  <si>
    <t>Adıyaman</t>
  </si>
  <si>
    <t>Kocaeli</t>
  </si>
  <si>
    <t>İstanbul</t>
  </si>
  <si>
    <t>Tekirdağ</t>
  </si>
  <si>
    <t>Sakarya</t>
  </si>
  <si>
    <t>Yalova</t>
  </si>
  <si>
    <t>Bilecik</t>
  </si>
  <si>
    <t>Aydın</t>
  </si>
  <si>
    <t>İzmir</t>
  </si>
  <si>
    <t>Kütahya</t>
  </si>
  <si>
    <t>Uşak</t>
  </si>
  <si>
    <t>Eskişehir</t>
  </si>
  <si>
    <t>Burdur</t>
  </si>
  <si>
    <t>Adana</t>
  </si>
  <si>
    <t>Mersin</t>
  </si>
  <si>
    <t>Çankırı</t>
  </si>
  <si>
    <t>Kırıkkale</t>
  </si>
  <si>
    <t>Kırşehir</t>
  </si>
  <si>
    <t>Düzce</t>
  </si>
  <si>
    <t>Sinop</t>
  </si>
  <si>
    <t>Karabük</t>
  </si>
  <si>
    <t>Zonguldak</t>
  </si>
  <si>
    <t>Tokat</t>
  </si>
  <si>
    <t>Ordu</t>
  </si>
  <si>
    <t>Samsun</t>
  </si>
  <si>
    <t>Amasya</t>
  </si>
  <si>
    <t>Gümüşhane</t>
  </si>
  <si>
    <t>Giresun</t>
  </si>
  <si>
    <t>Ardahan</t>
  </si>
  <si>
    <t>Kars</t>
  </si>
  <si>
    <t>Van</t>
  </si>
  <si>
    <t>Muş</t>
  </si>
  <si>
    <t>Kahramanmaraş</t>
  </si>
  <si>
    <t>Malatya</t>
  </si>
  <si>
    <t>Gaziantep</t>
  </si>
  <si>
    <t>Elazığ</t>
  </si>
  <si>
    <t>Kilis</t>
  </si>
  <si>
    <t>Siirt</t>
  </si>
  <si>
    <t>Sivas</t>
  </si>
  <si>
    <t>Diyarbakır</t>
  </si>
  <si>
    <t xml:space="preserve">Alan (Hektar)                  </t>
  </si>
  <si>
    <t>Area (Hectare)</t>
  </si>
  <si>
    <t>Coordinates</t>
  </si>
  <si>
    <t xml:space="preserve">Latitude </t>
  </si>
  <si>
    <t>Longitude</t>
  </si>
  <si>
    <t xml:space="preserve">İlanTarihi                       </t>
  </si>
  <si>
    <t>30 .922157</t>
  </si>
  <si>
    <t>37 .468187</t>
  </si>
  <si>
    <t>30 .826946</t>
  </si>
  <si>
    <t>37 .007627</t>
  </si>
  <si>
    <t>38.325132</t>
  </si>
  <si>
    <t>40.698049</t>
  </si>
  <si>
    <t>32.421594</t>
  </si>
  <si>
    <t>41.744322</t>
  </si>
  <si>
    <t>26.610398</t>
  </si>
  <si>
    <t>39.345934</t>
  </si>
  <si>
    <t>39.039909</t>
  </si>
  <si>
    <t>40.41417</t>
  </si>
  <si>
    <t>31.757277</t>
  </si>
  <si>
    <t>36.6286</t>
  </si>
  <si>
    <t>32.547867</t>
  </si>
  <si>
    <t>40.494741</t>
  </si>
  <si>
    <t>26.844683</t>
  </si>
  <si>
    <t>39.746131</t>
  </si>
  <si>
    <t>29.380765</t>
  </si>
  <si>
    <t>41.130508</t>
  </si>
  <si>
    <t>32.427056</t>
  </si>
  <si>
    <t>37.896537</t>
  </si>
  <si>
    <t>34.181237</t>
  </si>
  <si>
    <t>39.152015</t>
  </si>
  <si>
    <t>27.446811</t>
  </si>
  <si>
    <t>37.505257</t>
  </si>
  <si>
    <t>32.363909</t>
  </si>
  <si>
    <t>41.629155</t>
  </si>
  <si>
    <t>36.310922</t>
  </si>
  <si>
    <t>40.226464</t>
  </si>
  <si>
    <t>29.521905</t>
  </si>
  <si>
    <t>40.86331</t>
  </si>
  <si>
    <t>31.111493</t>
  </si>
  <si>
    <t>37.833276</t>
  </si>
  <si>
    <t>29.902165</t>
  </si>
  <si>
    <t>40.605641</t>
  </si>
  <si>
    <t>31.646083</t>
  </si>
  <si>
    <t>40.626842</t>
  </si>
  <si>
    <t>31.928338</t>
  </si>
  <si>
    <t>40.357763</t>
  </si>
  <si>
    <t>31.628472</t>
  </si>
  <si>
    <t>40.656583</t>
  </si>
  <si>
    <t>41.852278</t>
  </si>
  <si>
    <t>41.385596</t>
  </si>
  <si>
    <t>37.294545</t>
  </si>
  <si>
    <t>37.037244</t>
  </si>
  <si>
    <t>42.782855</t>
  </si>
  <si>
    <t>41.124144</t>
  </si>
  <si>
    <t>39.377305</t>
  </si>
  <si>
    <t>40.868397</t>
  </si>
  <si>
    <t>40.21314</t>
  </si>
  <si>
    <t>40.924618</t>
  </si>
  <si>
    <t>32.504596</t>
  </si>
  <si>
    <t>40.578046</t>
  </si>
  <si>
    <t>29.914321</t>
  </si>
  <si>
    <t>39.433782</t>
  </si>
  <si>
    <t>28.144308</t>
  </si>
  <si>
    <t>41.586852</t>
  </si>
  <si>
    <t>27.276127</t>
  </si>
  <si>
    <t>38.505378</t>
  </si>
  <si>
    <t>36.283187</t>
  </si>
  <si>
    <t>37.031731</t>
  </si>
  <si>
    <t>37.193389</t>
  </si>
  <si>
    <t>41.144631</t>
  </si>
  <si>
    <t>34.80873</t>
  </si>
  <si>
    <t>40.692525</t>
  </si>
  <si>
    <t>28.09858</t>
  </si>
  <si>
    <t>36.803481</t>
  </si>
  <si>
    <t>29.005284</t>
  </si>
  <si>
    <t>40.554329</t>
  </si>
  <si>
    <t>26.701603</t>
  </si>
  <si>
    <t>27.963665</t>
  </si>
  <si>
    <t>26.433821</t>
  </si>
  <si>
    <t>35.836207</t>
  </si>
  <si>
    <t>35.293287</t>
  </si>
  <si>
    <t>33.877016</t>
  </si>
  <si>
    <t>37.323441</t>
  </si>
  <si>
    <t>39.657615</t>
  </si>
  <si>
    <t>39.700579</t>
  </si>
  <si>
    <t>40.60919</t>
  </si>
  <si>
    <t>37.550714</t>
  </si>
  <si>
    <t>38.052839</t>
  </si>
  <si>
    <t>41.015856</t>
  </si>
  <si>
    <t>37.123045</t>
  </si>
  <si>
    <t>27.241228</t>
  </si>
  <si>
    <t>38.270931</t>
  </si>
  <si>
    <t>32.064795</t>
  </si>
  <si>
    <t>40.44167</t>
  </si>
  <si>
    <t>34.286292</t>
  </si>
  <si>
    <t>36.591835</t>
  </si>
  <si>
    <t>26.775561</t>
  </si>
  <si>
    <t>38.176233</t>
  </si>
  <si>
    <t>29.791487</t>
  </si>
  <si>
    <t>40.604641</t>
  </si>
  <si>
    <t>37.570251</t>
  </si>
  <si>
    <t>26.606489</t>
  </si>
  <si>
    <t>26.982057</t>
  </si>
  <si>
    <t>31.688638</t>
  </si>
  <si>
    <t>31.049695</t>
  </si>
  <si>
    <t>31.980089</t>
  </si>
  <si>
    <t>40.159451</t>
  </si>
  <si>
    <t>38.816726</t>
  </si>
  <si>
    <t>34.495921</t>
  </si>
  <si>
    <t>27.581796</t>
  </si>
  <si>
    <t>37.7559</t>
  </si>
  <si>
    <t>40.637493</t>
  </si>
  <si>
    <t>38.07669</t>
  </si>
  <si>
    <t>40.613353</t>
  </si>
  <si>
    <t>40.724838</t>
  </si>
  <si>
    <t>40.716496</t>
  </si>
  <si>
    <t>37.269484</t>
  </si>
  <si>
    <t>36.721802</t>
  </si>
  <si>
    <t>37.155035</t>
  </si>
  <si>
    <t>39.41183</t>
  </si>
  <si>
    <t>40.610447</t>
  </si>
  <si>
    <t>33.782605</t>
  </si>
  <si>
    <t>41.263296</t>
  </si>
  <si>
    <t>35.042679</t>
  </si>
  <si>
    <t>40.591488</t>
  </si>
  <si>
    <t>40.316806</t>
  </si>
  <si>
    <t>40.611855</t>
  </si>
  <si>
    <t>27.475175</t>
  </si>
  <si>
    <t>37.081187</t>
  </si>
  <si>
    <t>35.182638</t>
  </si>
  <si>
    <t>39.778301</t>
  </si>
  <si>
    <t>35.313739</t>
  </si>
  <si>
    <t>41.218976</t>
  </si>
  <si>
    <t>31.691761</t>
  </si>
  <si>
    <t>37.641999</t>
  </si>
  <si>
    <t>37.271606</t>
  </si>
  <si>
    <t>40.447799</t>
  </si>
  <si>
    <t>TR</t>
  </si>
  <si>
    <t>TR100</t>
  </si>
  <si>
    <t>TR211</t>
  </si>
  <si>
    <t>TR212</t>
  </si>
  <si>
    <t>TR213</t>
  </si>
  <si>
    <t>TR221</t>
  </si>
  <si>
    <t>TR222</t>
  </si>
  <si>
    <t>Çanakkale</t>
  </si>
  <si>
    <t>TR310</t>
  </si>
  <si>
    <t>TR321</t>
  </si>
  <si>
    <t>TR322</t>
  </si>
  <si>
    <t>TR323</t>
  </si>
  <si>
    <t>TR331</t>
  </si>
  <si>
    <t>TR332</t>
  </si>
  <si>
    <t>TR333</t>
  </si>
  <si>
    <t>TR334</t>
  </si>
  <si>
    <t>TR411</t>
  </si>
  <si>
    <t>TR412</t>
  </si>
  <si>
    <t>TR413</t>
  </si>
  <si>
    <t>TR421</t>
  </si>
  <si>
    <t>TR422</t>
  </si>
  <si>
    <t>TR423</t>
  </si>
  <si>
    <t>TR424</t>
  </si>
  <si>
    <t>TR425</t>
  </si>
  <si>
    <t>TR510</t>
  </si>
  <si>
    <t>TR521</t>
  </si>
  <si>
    <t>TR522</t>
  </si>
  <si>
    <t>Karaman</t>
  </si>
  <si>
    <t>TR611</t>
  </si>
  <si>
    <t>TR612</t>
  </si>
  <si>
    <t>TR613</t>
  </si>
  <si>
    <t>TR621</t>
  </si>
  <si>
    <t>TR721</t>
  </si>
  <si>
    <t>TR713</t>
  </si>
  <si>
    <t>Niğde</t>
  </si>
  <si>
    <t>TR622</t>
  </si>
  <si>
    <t>TR631</t>
  </si>
  <si>
    <t>Hatay</t>
  </si>
  <si>
    <t>TR632</t>
  </si>
  <si>
    <t>TR633</t>
  </si>
  <si>
    <t>TR711</t>
  </si>
  <si>
    <t>TR712</t>
  </si>
  <si>
    <t>Aksaray</t>
  </si>
  <si>
    <t>TR714</t>
  </si>
  <si>
    <t>Nevşehir</t>
  </si>
  <si>
    <t>TR715</t>
  </si>
  <si>
    <t>TR722</t>
  </si>
  <si>
    <t>TR723</t>
  </si>
  <si>
    <t>TR811</t>
  </si>
  <si>
    <t>TR812</t>
  </si>
  <si>
    <t>TR813</t>
  </si>
  <si>
    <t>TR821</t>
  </si>
  <si>
    <t>TR822</t>
  </si>
  <si>
    <t>TR823</t>
  </si>
  <si>
    <t>TR831</t>
  </si>
  <si>
    <t>TR832</t>
  </si>
  <si>
    <t>TR833</t>
  </si>
  <si>
    <t>TR834</t>
  </si>
  <si>
    <t>TR901</t>
  </si>
  <si>
    <t>TR902</t>
  </si>
  <si>
    <t>TR903</t>
  </si>
  <si>
    <t>TR904</t>
  </si>
  <si>
    <t>Rize</t>
  </si>
  <si>
    <t>TR905</t>
  </si>
  <si>
    <t>TR906</t>
  </si>
  <si>
    <t>TRA11</t>
  </si>
  <si>
    <t>Erzurum</t>
  </si>
  <si>
    <t>TRA22</t>
  </si>
  <si>
    <t>TRA12</t>
  </si>
  <si>
    <t>Erzincan</t>
  </si>
  <si>
    <t>TRA13</t>
  </si>
  <si>
    <t>Bayburt</t>
  </si>
  <si>
    <t>TRA21</t>
  </si>
  <si>
    <t>Ağrı</t>
  </si>
  <si>
    <t>TRA23</t>
  </si>
  <si>
    <t>Iğdır</t>
  </si>
  <si>
    <t>TRA24</t>
  </si>
  <si>
    <t>TRB11</t>
  </si>
  <si>
    <t>TRB12</t>
  </si>
  <si>
    <t>TRB13</t>
  </si>
  <si>
    <t>Bingöl</t>
  </si>
  <si>
    <t>TRB14</t>
  </si>
  <si>
    <t>TRB21</t>
  </si>
  <si>
    <t>TRB22</t>
  </si>
  <si>
    <t>TRB23</t>
  </si>
  <si>
    <t>Bitlis</t>
  </si>
  <si>
    <t>TRB24</t>
  </si>
  <si>
    <t>Hakkari</t>
  </si>
  <si>
    <t>TRC11</t>
  </si>
  <si>
    <t>TRC12</t>
  </si>
  <si>
    <t>TRC13</t>
  </si>
  <si>
    <t>TRC21</t>
  </si>
  <si>
    <t>TRC22</t>
  </si>
  <si>
    <t>TRC31</t>
  </si>
  <si>
    <t>Mardin</t>
  </si>
  <si>
    <t>TRC32</t>
  </si>
  <si>
    <t>Batman</t>
  </si>
  <si>
    <t>TRC33</t>
  </si>
  <si>
    <t>Şırnak</t>
  </si>
  <si>
    <t>TRC34</t>
  </si>
  <si>
    <t>Türkmenbaşı TP</t>
  </si>
  <si>
    <t>Ayvatbendi TP</t>
  </si>
  <si>
    <t>Bentler TP</t>
  </si>
  <si>
    <t>Büyükada TP</t>
  </si>
  <si>
    <t>Çilingoz TP</t>
  </si>
  <si>
    <t>Değirmenburnu TP</t>
  </si>
  <si>
    <t>Dilburnu TP</t>
  </si>
  <si>
    <t>Elmas Burnu TP</t>
  </si>
  <si>
    <t>Falih Rıfkı Atay TP</t>
  </si>
  <si>
    <t>Fatih Çeşmesi TP</t>
  </si>
  <si>
    <t>Irmak TP</t>
  </si>
  <si>
    <t>Kirazlıbent TP</t>
  </si>
  <si>
    <t>Kömürcübent TP</t>
  </si>
  <si>
    <t>Mehmet Akif Ersoy TP</t>
  </si>
  <si>
    <t>Mihrabat TP</t>
  </si>
  <si>
    <t>Neşetsuyu TP</t>
  </si>
  <si>
    <t>Şamlar TP</t>
  </si>
  <si>
    <t>Avcıkoru TP</t>
  </si>
  <si>
    <t>Yazılı Kanyon TP</t>
  </si>
  <si>
    <t>Uzungöl TP</t>
  </si>
  <si>
    <t>Kurşunlu Şelalesi TP</t>
  </si>
  <si>
    <t>Bafa Gölü TP</t>
  </si>
  <si>
    <t>Ayvalık Adaları TP</t>
  </si>
  <si>
    <t>Ballıkayalar TP</t>
  </si>
  <si>
    <t>Beşkayalar TP</t>
  </si>
  <si>
    <t>Artebel Gölleri TP</t>
  </si>
  <si>
    <t>Borçka Karagöl TP</t>
  </si>
  <si>
    <t>İncekum TP</t>
  </si>
  <si>
    <t>Hamsilos Koyu TP</t>
  </si>
  <si>
    <t>Mesir TP</t>
  </si>
  <si>
    <t>Çamkoru TP</t>
  </si>
  <si>
    <t>Meryemana TP</t>
  </si>
  <si>
    <t>Gölbaşı Gölleri TP</t>
  </si>
  <si>
    <t>26 Ağustos TP</t>
  </si>
  <si>
    <t>Mavikent TP</t>
  </si>
  <si>
    <t>Karaahmetli TP</t>
  </si>
  <si>
    <t>Hazımdağlı TP</t>
  </si>
  <si>
    <t>Karşıyaka TP</t>
  </si>
  <si>
    <t>Turgut Özal TP</t>
  </si>
  <si>
    <t>Yavşan Yaylası TP</t>
  </si>
  <si>
    <t>Ağaçbaşı TP</t>
  </si>
  <si>
    <t>Sera Gölü TP</t>
  </si>
  <si>
    <t>Malabadi TP</t>
  </si>
  <si>
    <t>Çamlıca TP</t>
  </si>
  <si>
    <t>Enne Barajı TP</t>
  </si>
  <si>
    <t>Tekkedağı TP</t>
  </si>
  <si>
    <t>Aluçdağı TP</t>
  </si>
  <si>
    <t>Eğriova TP</t>
  </si>
  <si>
    <t>Kartaltepe TP</t>
  </si>
  <si>
    <t>Sorgun Göleti TP</t>
  </si>
  <si>
    <t>Koçkayası TP</t>
  </si>
  <si>
    <t>Küçükelmalı TP</t>
  </si>
  <si>
    <t>Değirmenboğazı TP</t>
  </si>
  <si>
    <t>Tavşan Burnu TP</t>
  </si>
  <si>
    <t>Çiçekli TP</t>
  </si>
  <si>
    <t>Efeoğlu TP</t>
  </si>
  <si>
    <t>Gümüldür TP</t>
  </si>
  <si>
    <t>İzmir-Karagöl TP</t>
  </si>
  <si>
    <t>Tanay TP</t>
  </si>
  <si>
    <t>Yamanlar Dağı TP</t>
  </si>
  <si>
    <t>Ekmeksiz Plajı TP</t>
  </si>
  <si>
    <t>Süreyya TP</t>
  </si>
  <si>
    <t>Musaözü TP</t>
  </si>
  <si>
    <t>Başpınar TP</t>
  </si>
  <si>
    <t>Salda Gölü TP</t>
  </si>
  <si>
    <t>Serenler Tepesi TP</t>
  </si>
  <si>
    <t>Dağılcak TP</t>
  </si>
  <si>
    <t>Derebağ Şelalesi TP</t>
  </si>
  <si>
    <t>Sülüklügöl TP</t>
  </si>
  <si>
    <t>Beşpınarlar TP</t>
  </si>
  <si>
    <t>Göksu TP</t>
  </si>
  <si>
    <t>Bolu Gölcük TP</t>
  </si>
  <si>
    <t>Güzeldere Şelalesi TP</t>
  </si>
  <si>
    <t>Kadıpınarı TP</t>
  </si>
  <si>
    <t>Tatlıca TP</t>
  </si>
  <si>
    <t>Topalçam TP</t>
  </si>
  <si>
    <t>Yeşilyuva TP</t>
  </si>
  <si>
    <t>Çalcamili TP</t>
  </si>
  <si>
    <t>Görnek TP</t>
  </si>
  <si>
    <t>Kayabaşı TP</t>
  </si>
  <si>
    <t>Limni Gölü TP</t>
  </si>
  <si>
    <t>Tomara Şelalesi TP</t>
  </si>
  <si>
    <t>Gümüşkum TP</t>
  </si>
  <si>
    <t>Karaekşi TP</t>
  </si>
  <si>
    <t>Kuyuluk TP</t>
  </si>
  <si>
    <t>İl Ormanı TP</t>
  </si>
  <si>
    <t>Kuzuluk TP</t>
  </si>
  <si>
    <t>Poyrazlar Gölü TP</t>
  </si>
  <si>
    <t>Çubucak TP</t>
  </si>
  <si>
    <t>Katrancı Koyu TP</t>
  </si>
  <si>
    <t>Kovanlık TP</t>
  </si>
  <si>
    <t>Küçük Kargı TP</t>
  </si>
  <si>
    <t>Ömer Eşen TP</t>
  </si>
  <si>
    <t>Kocakoru Ormanı TP</t>
  </si>
  <si>
    <t>Akyokuş TP</t>
  </si>
  <si>
    <t>Kenbağ TP</t>
  </si>
  <si>
    <t>Oluközü TP</t>
  </si>
  <si>
    <t>Sünnet Gölü TP</t>
  </si>
  <si>
    <t>Balamba TP</t>
  </si>
  <si>
    <t>Göldağı TP</t>
  </si>
  <si>
    <t>Milli Egemenlik TP</t>
  </si>
  <si>
    <t>Ahatlar TP</t>
  </si>
  <si>
    <t>Cemal Tural TP</t>
  </si>
  <si>
    <t>Dülükbaba TP</t>
  </si>
  <si>
    <t>Burç TP</t>
  </si>
  <si>
    <t>Suuçtu TP</t>
  </si>
  <si>
    <t>Eriklitepe TP</t>
  </si>
  <si>
    <t>Kuzuyayla TP</t>
  </si>
  <si>
    <t>Suadiye TP</t>
  </si>
  <si>
    <t>Uzuntarla TP</t>
  </si>
  <si>
    <t>Harmankaya TP</t>
  </si>
  <si>
    <t>Aşıkpaşa TP</t>
  </si>
  <si>
    <t>Sarıgazel TP</t>
  </si>
  <si>
    <t>Vezirsuyu TP</t>
  </si>
  <si>
    <t>Ballıca Mağarası TP</t>
  </si>
  <si>
    <t>Soğuksu TP</t>
  </si>
  <si>
    <t>Hazar Gölü TP</t>
  </si>
  <si>
    <t>Hisar Çamlığı TP</t>
  </si>
  <si>
    <t>Tabiat Parkı sayısı</t>
  </si>
  <si>
    <t>Yükseklik (ort.) m</t>
  </si>
  <si>
    <t>Alttitude (mean) m</t>
  </si>
  <si>
    <t>Şehitlik TP</t>
  </si>
  <si>
    <t>Kadınçayırı TP</t>
  </si>
  <si>
    <t>Harmankaya Kanyonu  TP</t>
  </si>
  <si>
    <t>Park Orman TP</t>
  </si>
  <si>
    <t>Fatih Sultan Mehmet  TP</t>
  </si>
  <si>
    <t>Sürmene Çamburnu TP</t>
  </si>
  <si>
    <t>Bolu Karagöl TP</t>
  </si>
  <si>
    <t>Kuzalan TP</t>
  </si>
  <si>
    <t>Yedideğirmenler TP</t>
  </si>
  <si>
    <t>Ulubey Kanyonu TP</t>
  </si>
  <si>
    <t>Altıparmak TP</t>
  </si>
  <si>
    <t>Gürcüoluk Mağarası TP</t>
  </si>
  <si>
    <t>Tunca Vadisi TP</t>
  </si>
  <si>
    <t>Göztepe TP</t>
  </si>
  <si>
    <t>41,187111</t>
  </si>
  <si>
    <t>28,988080</t>
  </si>
  <si>
    <t>40,877937</t>
  </si>
  <si>
    <t>29,331204</t>
  </si>
  <si>
    <t>40,813691</t>
  </si>
  <si>
    <t>27,378138</t>
  </si>
  <si>
    <t>Şarlan TP</t>
  </si>
  <si>
    <t>Çağlayan TP</t>
  </si>
  <si>
    <t>37,664030</t>
  </si>
  <si>
    <t>28176361</t>
  </si>
  <si>
    <t>37,824416</t>
  </si>
  <si>
    <t>28,516763</t>
  </si>
  <si>
    <t>38,386132</t>
  </si>
  <si>
    <t>29,299926</t>
  </si>
  <si>
    <t>39,864018</t>
  </si>
  <si>
    <t>28,918264</t>
  </si>
  <si>
    <t>40,13944</t>
  </si>
  <si>
    <t>30,439148</t>
  </si>
  <si>
    <t>40,820104</t>
  </si>
  <si>
    <t>29,424316</t>
  </si>
  <si>
    <t>Aydınpınar Şaleleri TP</t>
  </si>
  <si>
    <t>40,745887</t>
  </si>
  <si>
    <t>31,102906</t>
  </si>
  <si>
    <t>Kargalı Gölcük TP</t>
  </si>
  <si>
    <t>40,69318</t>
  </si>
  <si>
    <t>31,776359</t>
  </si>
  <si>
    <t>40,358266</t>
  </si>
  <si>
    <t>31,928108</t>
  </si>
  <si>
    <t>Belemedik TP</t>
  </si>
  <si>
    <t>36,572238</t>
  </si>
  <si>
    <t>35402704</t>
  </si>
  <si>
    <t>37394757</t>
  </si>
  <si>
    <t>34923252</t>
  </si>
  <si>
    <t>36,379101</t>
  </si>
  <si>
    <t>33,874286</t>
  </si>
  <si>
    <t>Belen Geçidi TP</t>
  </si>
  <si>
    <t>36,478569</t>
  </si>
  <si>
    <t>41,722649</t>
  </si>
  <si>
    <t>32,463279</t>
  </si>
  <si>
    <t>40,807081</t>
  </si>
  <si>
    <t>36,149388</t>
  </si>
  <si>
    <t>40,620566</t>
  </si>
  <si>
    <t>38,401060</t>
  </si>
  <si>
    <t>38,756547</t>
  </si>
  <si>
    <t>40,775663</t>
  </si>
  <si>
    <t>41,053706</t>
  </si>
  <si>
    <t>41,046300</t>
  </si>
  <si>
    <t>40,891900</t>
  </si>
  <si>
    <t>41,019412</t>
  </si>
  <si>
    <t>41,367331</t>
  </si>
  <si>
    <t>Çağlayandibi Şelalesi TP</t>
  </si>
  <si>
    <t>40,684874</t>
  </si>
  <si>
    <t>39,051645</t>
  </si>
  <si>
    <t>Yakupabdal TP</t>
  </si>
  <si>
    <t>40,052949</t>
  </si>
  <si>
    <t>39,101150</t>
  </si>
  <si>
    <t>Örenönü TP</t>
  </si>
  <si>
    <t>Pullu TP</t>
  </si>
  <si>
    <t>Çubuk Karagöl TP</t>
  </si>
  <si>
    <t>Proclamation date</t>
  </si>
  <si>
    <t xml:space="preserve"> Site Name   </t>
  </si>
  <si>
    <t>The Number of Nature Parks</t>
  </si>
  <si>
    <t>Gelişme Planı</t>
  </si>
  <si>
    <t xml:space="preserve">Alan Adı                                                                          </t>
  </si>
  <si>
    <t>Isırlık TP</t>
  </si>
  <si>
    <t>Amazon TP</t>
  </si>
  <si>
    <t>Danamandıra TP</t>
  </si>
  <si>
    <t>41,301760</t>
  </si>
  <si>
    <t>28,215468</t>
  </si>
  <si>
    <t>41,261464</t>
  </si>
  <si>
    <t>37,009979</t>
  </si>
  <si>
    <t>41,265239</t>
  </si>
  <si>
    <t>35,388779</t>
  </si>
  <si>
    <t>41,240221</t>
  </si>
  <si>
    <t>36,386975</t>
  </si>
  <si>
    <t>40,450254</t>
  </si>
  <si>
    <t>39,485537</t>
  </si>
  <si>
    <t>Yakamanastır TP</t>
  </si>
  <si>
    <r>
      <t xml:space="preserve">Koordinatlar   </t>
    </r>
    <r>
      <rPr>
        <sz val="8"/>
        <rFont val="Tahoma"/>
        <family val="2"/>
        <charset val="162"/>
      </rPr>
      <t xml:space="preserve">                            </t>
    </r>
  </si>
  <si>
    <r>
      <t>Enlem</t>
    </r>
    <r>
      <rPr>
        <sz val="8"/>
        <rFont val="Tahoma"/>
        <family val="2"/>
        <charset val="162"/>
      </rPr>
      <t xml:space="preserve">                </t>
    </r>
  </si>
  <si>
    <r>
      <t xml:space="preserve">Boylam     </t>
    </r>
    <r>
      <rPr>
        <sz val="8"/>
        <rFont val="Tahoma"/>
        <family val="2"/>
        <charset val="162"/>
      </rPr>
      <t xml:space="preserve"> </t>
    </r>
  </si>
  <si>
    <t>Kelebekler Vadisi TP</t>
  </si>
  <si>
    <t>40.199262</t>
  </si>
  <si>
    <t>31.910591</t>
  </si>
  <si>
    <t>Köse TP</t>
  </si>
  <si>
    <t>40.232139</t>
  </si>
  <si>
    <t>39.642804</t>
  </si>
  <si>
    <t>Tekirova TP</t>
  </si>
  <si>
    <t>36.479855</t>
  </si>
  <si>
    <t>30.517595</t>
  </si>
  <si>
    <t>36.985439</t>
  </si>
  <si>
    <t>36.478132</t>
  </si>
  <si>
    <t>37.058908</t>
  </si>
  <si>
    <t>37.268157</t>
  </si>
  <si>
    <t>Beşikdağ TP</t>
  </si>
  <si>
    <t>41.027965</t>
  </si>
  <si>
    <t>39.219191</t>
  </si>
  <si>
    <t>Taşyaran Vadisi TP</t>
  </si>
  <si>
    <t>38.625228</t>
  </si>
  <si>
    <t>28.952859</t>
  </si>
  <si>
    <t>AllebenTP</t>
  </si>
  <si>
    <t>Korunan Alan Ulusal Sınıflama Kodu</t>
  </si>
  <si>
    <t xml:space="preserve">Kızılkavraz TP </t>
  </si>
  <si>
    <t xml:space="preserve">Ölüdeniz-Kıdrak TP </t>
  </si>
  <si>
    <t>05.01.0001</t>
  </si>
  <si>
    <t>05.01.0002</t>
  </si>
  <si>
    <t>05.01.0004</t>
  </si>
  <si>
    <t>05.01.0005</t>
  </si>
  <si>
    <t>05.01.0006</t>
  </si>
  <si>
    <t>05.01.0007</t>
  </si>
  <si>
    <t>05.01.0008</t>
  </si>
  <si>
    <t>05.01.0009</t>
  </si>
  <si>
    <t>05.01.0010</t>
  </si>
  <si>
    <t>05.01.0011</t>
  </si>
  <si>
    <t>05.01.0012</t>
  </si>
  <si>
    <t>05.01.0013</t>
  </si>
  <si>
    <t>05.01.0014</t>
  </si>
  <si>
    <t>05.01.0015</t>
  </si>
  <si>
    <t>05.01.0017</t>
  </si>
  <si>
    <t>05.01.0018</t>
  </si>
  <si>
    <t>05.01.0019</t>
  </si>
  <si>
    <t>05.01.0020</t>
  </si>
  <si>
    <t>05.01.0021</t>
  </si>
  <si>
    <t>05.01.0022</t>
  </si>
  <si>
    <t>05.01.0023</t>
  </si>
  <si>
    <t>05.01.0024</t>
  </si>
  <si>
    <t>05.01.0026</t>
  </si>
  <si>
    <t>05.01.0027</t>
  </si>
  <si>
    <t>05.01.0029</t>
  </si>
  <si>
    <t>05.01.0030</t>
  </si>
  <si>
    <t>05.01.0031</t>
  </si>
  <si>
    <t>05.01.0032</t>
  </si>
  <si>
    <t>05.01.0033</t>
  </si>
  <si>
    <t>05.01.0034</t>
  </si>
  <si>
    <t>05.01.0035</t>
  </si>
  <si>
    <t>05.01.0037</t>
  </si>
  <si>
    <t>05.01.0038</t>
  </si>
  <si>
    <t>05.01.0039</t>
  </si>
  <si>
    <t>05.01.0040</t>
  </si>
  <si>
    <t>05.01.0043</t>
  </si>
  <si>
    <t>05.01.0044</t>
  </si>
  <si>
    <t>05.01.0045</t>
  </si>
  <si>
    <t>05.01.0047</t>
  </si>
  <si>
    <t>05.01.0048</t>
  </si>
  <si>
    <t>05.01.0049</t>
  </si>
  <si>
    <t>05.01.0050</t>
  </si>
  <si>
    <t>05.01.0051</t>
  </si>
  <si>
    <t>05.01.0052</t>
  </si>
  <si>
    <t>05.01.0053</t>
  </si>
  <si>
    <t>05.01.0054</t>
  </si>
  <si>
    <t>05.01.0055</t>
  </si>
  <si>
    <t>05.01.0056</t>
  </si>
  <si>
    <t>05.01.0057</t>
  </si>
  <si>
    <t>05.01.0058</t>
  </si>
  <si>
    <t>05.01.0059</t>
  </si>
  <si>
    <t>05.01.0061</t>
  </si>
  <si>
    <t>05.01.0063</t>
  </si>
  <si>
    <t>05.01.0065</t>
  </si>
  <si>
    <t>05.01.0066</t>
  </si>
  <si>
    <t>05.01.0067</t>
  </si>
  <si>
    <t>05.01.0068</t>
  </si>
  <si>
    <t>05.01.0069</t>
  </si>
  <si>
    <t>05.01.0070</t>
  </si>
  <si>
    <t>05.01.0071</t>
  </si>
  <si>
    <t>05.01.0072</t>
  </si>
  <si>
    <t>05.01.0073</t>
  </si>
  <si>
    <t>05.01.0074</t>
  </si>
  <si>
    <t>05.01.0075</t>
  </si>
  <si>
    <t>05.01.0076</t>
  </si>
  <si>
    <t>05.01.0077</t>
  </si>
  <si>
    <t>05.01.0078</t>
  </si>
  <si>
    <t>05.01.0079</t>
  </si>
  <si>
    <t>05.01.0080</t>
  </si>
  <si>
    <t>05.01.0081</t>
  </si>
  <si>
    <t>05.01.0082</t>
  </si>
  <si>
    <t>05.01.0083</t>
  </si>
  <si>
    <t>05.01.0084</t>
  </si>
  <si>
    <t>05.01.0085</t>
  </si>
  <si>
    <t>05.01.0086</t>
  </si>
  <si>
    <t>05.01.0087</t>
  </si>
  <si>
    <t>05.01.0089</t>
  </si>
  <si>
    <t>05.01.0090</t>
  </si>
  <si>
    <t>05.01.0091</t>
  </si>
  <si>
    <t>05.01.0093</t>
  </si>
  <si>
    <t>05.01.0094</t>
  </si>
  <si>
    <t>05.01.0095</t>
  </si>
  <si>
    <t>05.01.0096</t>
  </si>
  <si>
    <t>05.01.0098</t>
  </si>
  <si>
    <t>05.01.0099</t>
  </si>
  <si>
    <t>05.01.0100</t>
  </si>
  <si>
    <t>05.01.0103</t>
  </si>
  <si>
    <t>05.01.0104</t>
  </si>
  <si>
    <t>05.01.0105</t>
  </si>
  <si>
    <t>05.01.0106</t>
  </si>
  <si>
    <t>05.01.0107</t>
  </si>
  <si>
    <t>05.01.0109</t>
  </si>
  <si>
    <t>05.01.0110</t>
  </si>
  <si>
    <t>05.01.0111</t>
  </si>
  <si>
    <t>05.01.0112</t>
  </si>
  <si>
    <t>05.01.0114</t>
  </si>
  <si>
    <t>05.01.0115</t>
  </si>
  <si>
    <t>05.01.0116</t>
  </si>
  <si>
    <t>05.01.0117</t>
  </si>
  <si>
    <t>05.01.0118</t>
  </si>
  <si>
    <t>05.01.0119</t>
  </si>
  <si>
    <t>05.01.0120</t>
  </si>
  <si>
    <t>05.01.0121</t>
  </si>
  <si>
    <t>05.01.0122</t>
  </si>
  <si>
    <t>05.01.0123</t>
  </si>
  <si>
    <t>05.01.0124</t>
  </si>
  <si>
    <t>05.01.0125</t>
  </si>
  <si>
    <t>05.01.0126</t>
  </si>
  <si>
    <t>05.01.0127</t>
  </si>
  <si>
    <t>05.01.0128</t>
  </si>
  <si>
    <t>05.01.0129</t>
  </si>
  <si>
    <t>05.01.0130</t>
  </si>
  <si>
    <t>05.01.0131</t>
  </si>
  <si>
    <t>05.01.0132</t>
  </si>
  <si>
    <t>05.01.0133</t>
  </si>
  <si>
    <t>05.01.0134</t>
  </si>
  <si>
    <t>05.01.0135</t>
  </si>
  <si>
    <t>05.01.0136</t>
  </si>
  <si>
    <t>05.01.0137</t>
  </si>
  <si>
    <t>05.01.0138</t>
  </si>
  <si>
    <t>05.01.0139</t>
  </si>
  <si>
    <t>05.01.0140</t>
  </si>
  <si>
    <t>05.01.0141</t>
  </si>
  <si>
    <t>05.01.0142</t>
  </si>
  <si>
    <t>05.01.0144</t>
  </si>
  <si>
    <t>05.01.0146</t>
  </si>
  <si>
    <t>05.01.0147</t>
  </si>
  <si>
    <t>05.01.0148</t>
  </si>
  <si>
    <t>05.01.0149</t>
  </si>
  <si>
    <t>05.01.0150</t>
  </si>
  <si>
    <t>05.01.0151</t>
  </si>
  <si>
    <t>05.01.0152</t>
  </si>
  <si>
    <t>05.01.0153</t>
  </si>
  <si>
    <t>05.01.0154</t>
  </si>
  <si>
    <t>05.01.0155</t>
  </si>
  <si>
    <t>05.01.0156</t>
  </si>
  <si>
    <t>05.01.0157</t>
  </si>
  <si>
    <t>05.01.0158</t>
  </si>
  <si>
    <t>05.01.0159</t>
  </si>
  <si>
    <t>05.01.0160</t>
  </si>
  <si>
    <t>05.01.0162</t>
  </si>
  <si>
    <t>05.01.0163</t>
  </si>
  <si>
    <t>05.01.0164</t>
  </si>
  <si>
    <t>05.01.0165</t>
  </si>
  <si>
    <t>05.01.0166</t>
  </si>
  <si>
    <t>05.01.0167</t>
  </si>
  <si>
    <t>05.01.0168</t>
  </si>
  <si>
    <t>05.01.0169</t>
  </si>
  <si>
    <t>05.01.0170</t>
  </si>
  <si>
    <t>05.01.0171</t>
  </si>
  <si>
    <t>05.01.0172</t>
  </si>
  <si>
    <t>05.01.0173</t>
  </si>
  <si>
    <t>05.01.0174</t>
  </si>
  <si>
    <t>05.01.0175</t>
  </si>
  <si>
    <t>05.01.0176</t>
  </si>
  <si>
    <t>05.01.0177</t>
  </si>
  <si>
    <t>05.01.0178</t>
  </si>
  <si>
    <t>05.01.0179</t>
  </si>
  <si>
    <t>05.01.0180</t>
  </si>
  <si>
    <t>05.01.0181</t>
  </si>
  <si>
    <t>05.01.0182</t>
  </si>
  <si>
    <t>05.01.0183</t>
  </si>
  <si>
    <t>05.01.0184</t>
  </si>
  <si>
    <t>05.01.0185</t>
  </si>
  <si>
    <t>05.01.0186</t>
  </si>
  <si>
    <t>05.01.0187</t>
  </si>
  <si>
    <t>05.01.0188</t>
  </si>
  <si>
    <t>05.01.0189</t>
  </si>
  <si>
    <t>05.01.0190</t>
  </si>
  <si>
    <t>05.01.0191</t>
  </si>
  <si>
    <t>05.01.0192</t>
  </si>
  <si>
    <t>05.01.0193</t>
  </si>
  <si>
    <t>05.01.0195</t>
  </si>
  <si>
    <t>05.01.0196</t>
  </si>
  <si>
    <t>05.01.0197</t>
  </si>
  <si>
    <t>05.01.0198</t>
  </si>
  <si>
    <t>05.01.0199</t>
  </si>
  <si>
    <t>05.01.0200</t>
  </si>
  <si>
    <t>05.01.0201</t>
  </si>
  <si>
    <t>05.01.0202</t>
  </si>
  <si>
    <t>05.01.0203</t>
  </si>
  <si>
    <t>05.01.0204</t>
  </si>
  <si>
    <t>05.01.0205</t>
  </si>
  <si>
    <t>05.01.0207</t>
  </si>
  <si>
    <t>05.01.0208</t>
  </si>
  <si>
    <t>05.01.0209</t>
  </si>
  <si>
    <t>05.01.0211</t>
  </si>
  <si>
    <t>05.01.0212</t>
  </si>
  <si>
    <t>05.01.0213</t>
  </si>
  <si>
    <t>05.01.0214</t>
  </si>
  <si>
    <t>05.01.0215</t>
  </si>
  <si>
    <t>05.01.0216</t>
  </si>
  <si>
    <t>05.01.0217</t>
  </si>
  <si>
    <t>05.01.0219</t>
  </si>
  <si>
    <t>05.01.0220</t>
  </si>
  <si>
    <t>05.01.0221</t>
  </si>
  <si>
    <t>05.01.0222</t>
  </si>
  <si>
    <t>05.01.0223</t>
  </si>
  <si>
    <t>05.01.0224</t>
  </si>
  <si>
    <t>05.01.0225</t>
  </si>
  <si>
    <t>IV</t>
  </si>
  <si>
    <t>XI</t>
  </si>
  <si>
    <t>IX</t>
  </si>
  <si>
    <t>VI</t>
  </si>
  <si>
    <t>XII</t>
  </si>
  <si>
    <t>I</t>
  </si>
  <si>
    <t>III</t>
  </si>
  <si>
    <t>VIII</t>
  </si>
  <si>
    <t>V</t>
  </si>
  <si>
    <t>X</t>
  </si>
  <si>
    <t>XV</t>
  </si>
  <si>
    <t>XIIII</t>
  </si>
  <si>
    <t>VII</t>
  </si>
  <si>
    <t>II</t>
  </si>
  <si>
    <t>XIV</t>
  </si>
  <si>
    <t>XIII</t>
  </si>
  <si>
    <t xml:space="preserve">Tabii Değerler </t>
  </si>
  <si>
    <t>Rekreasyon Değeri</t>
  </si>
  <si>
    <t>Natural Value</t>
  </si>
  <si>
    <t>Göl, orman</t>
  </si>
  <si>
    <t>Günübirlik kullanım, çadırlı kamp</t>
  </si>
  <si>
    <t>Konaklama, günübirlik kullanım, çadırlı kamp,fotosafari</t>
  </si>
  <si>
    <t>Kanyon, orman</t>
  </si>
  <si>
    <t>Doğa yürüyüşü,günübirlik kullanım, çadırlı kamp</t>
  </si>
  <si>
    <t>Konaklama, günübirlik kullanım, çadırlı kamp</t>
  </si>
  <si>
    <t>Şelale, orman</t>
  </si>
  <si>
    <t>Doğa yürüyüşü, çadırlı kamp,fotosafari</t>
  </si>
  <si>
    <t>Orman</t>
  </si>
  <si>
    <t>Deniz,orman, jeomorfoloji</t>
  </si>
  <si>
    <t>Orman, kanyon</t>
  </si>
  <si>
    <t>Doğa yürüyüşü</t>
  </si>
  <si>
    <t>Şelale,mağara,orman</t>
  </si>
  <si>
    <t>Doğa yürüyüşü, çadırlı kamp,fotosafari,dağcılık</t>
  </si>
  <si>
    <t>Günübirlik kullanım</t>
  </si>
  <si>
    <t>Günübirlik kullanım, doğa yürüyüşü</t>
  </si>
  <si>
    <t>Krater Gölü, endemik türler</t>
  </si>
  <si>
    <t>Doğa yürüyüşü, günübirlik kullanım,fotosafari</t>
  </si>
  <si>
    <t>Deniz, orman</t>
  </si>
  <si>
    <t>Günübirlik kullanım, konaklama</t>
  </si>
  <si>
    <t>Mağara</t>
  </si>
  <si>
    <t>Mağara turizmi</t>
  </si>
  <si>
    <t>Orman, deniz</t>
  </si>
  <si>
    <t>Göl</t>
  </si>
  <si>
    <t>Arkeolojik, orman</t>
  </si>
  <si>
    <t>Doğa yürüyüşü, fotosafari</t>
  </si>
  <si>
    <t>Göl, endemik türler</t>
  </si>
  <si>
    <t>Baraj Gölü</t>
  </si>
  <si>
    <t>Deniz</t>
  </si>
  <si>
    <t xml:space="preserve"> Orman</t>
  </si>
  <si>
    <t>Orman, göl</t>
  </si>
  <si>
    <t>Orman, endemik türler</t>
  </si>
  <si>
    <t>Orman, yayla</t>
  </si>
  <si>
    <t>Günübirlik kullanım, doğa yürüyüşü, fotosafari</t>
  </si>
  <si>
    <t>Orman, şelale</t>
  </si>
  <si>
    <t>Orman, baraj gölü</t>
  </si>
  <si>
    <t>Orman, arkeolojik</t>
  </si>
  <si>
    <t>Orman, yayla, jeolojik oluşumlar</t>
  </si>
  <si>
    <t>Orman,deniz</t>
  </si>
  <si>
    <t>Baraj Gölü, orman</t>
  </si>
  <si>
    <t>Konaklama, günübirlik kullanım, fotosafari</t>
  </si>
  <si>
    <t>Günübirlik kullanım, doğa yürüyüşü, fotosafari, çadırlı kamp</t>
  </si>
  <si>
    <t xml:space="preserve">Günübirlik kullanım, doğa yürüyüşü, fotosafari, </t>
  </si>
  <si>
    <t>Günübirlik kullanım, doğa yürüyüşü, fotosafari, manzara seyir</t>
  </si>
  <si>
    <t>Günübirlik kullanım, doğa yürüyüşü, fotosafari, çadırlı kamp, bisiklet yolu</t>
  </si>
  <si>
    <t>Orman, şelale,vadi</t>
  </si>
  <si>
    <t xml:space="preserve">Günübirlik kullanım, doğa yürüyüşü, fotosafari, çadırlı kamp, </t>
  </si>
  <si>
    <t>Konaklama, günübirlik kullanım, fotosafari,çadırlı kamp</t>
  </si>
  <si>
    <t>Konaklama,Günübirlik kullanım</t>
  </si>
  <si>
    <t xml:space="preserve">Günübirlik kullanım, doğa yürüyüşü, fotosafari,  </t>
  </si>
  <si>
    <t>Konaklama, günübirlik kullanım</t>
  </si>
  <si>
    <t>Günübirlik kullanım, doğa yürüyüşü, çadırlı kamp</t>
  </si>
  <si>
    <t>Orman, göl, yayla</t>
  </si>
  <si>
    <t>Günübirlik kullanım, doğa yürüyüşü, çadırlı kamp, fotosafari</t>
  </si>
  <si>
    <t>Kanyon</t>
  </si>
  <si>
    <t>Doğa yürüyüşü, fotosafari, dağcılık</t>
  </si>
  <si>
    <t>Orman, anıt ağaç, traverten,şelale</t>
  </si>
  <si>
    <t>Mağara, şelale</t>
  </si>
  <si>
    <t>Mağara, orman</t>
  </si>
  <si>
    <t>Günübirlik kullanım, manzara seyir</t>
  </si>
  <si>
    <t>Konaklama, günübirlik kullanım, fotosafari, doğa yürüyüşü</t>
  </si>
  <si>
    <t>Manzara seyir, kuş gözlem</t>
  </si>
  <si>
    <t>Subasar orman</t>
  </si>
  <si>
    <t>Kanyon, göl</t>
  </si>
  <si>
    <t>Kanyon, vadi</t>
  </si>
  <si>
    <t>Ayazmapınarı TP</t>
  </si>
  <si>
    <t>Karataş TP</t>
  </si>
  <si>
    <t>Şehit Şerifebacı TP</t>
  </si>
  <si>
    <t>Talat Göktepe TP</t>
  </si>
  <si>
    <t>Zinav Gölü TP</t>
  </si>
  <si>
    <t>National Classification Code of National Areas</t>
  </si>
  <si>
    <t xml:space="preserve">Development Plan </t>
  </si>
  <si>
    <t>Recreational Value</t>
  </si>
  <si>
    <t>Konaklama, günübirlik kullanım, çadırlı kamp, fotosafari</t>
  </si>
  <si>
    <t>Günübirlik kullanım, çadırlı kjamp, fotosafari</t>
  </si>
  <si>
    <t>Günübirlik kullanım, doğra yürüyüşü, fotosafari</t>
  </si>
  <si>
    <t>Orman,baraj gölü</t>
  </si>
  <si>
    <t>Orman,göl</t>
  </si>
  <si>
    <t xml:space="preserve">Orman </t>
  </si>
  <si>
    <t>Şahinkayası Kanyonu TP</t>
  </si>
  <si>
    <t>Bayraktepe TP</t>
  </si>
  <si>
    <t>Boraboy TP</t>
  </si>
  <si>
    <t>Günübirlik kullanım kullanım, çadırlı kamp, fotosafari</t>
  </si>
  <si>
    <t>Gümüşhane Karşıyaka TP</t>
  </si>
  <si>
    <t>37,949948</t>
  </si>
  <si>
    <t>42,032475</t>
  </si>
  <si>
    <t>05.01.0028</t>
  </si>
  <si>
    <t>Kapıçam TP</t>
  </si>
  <si>
    <r>
      <t>İBBS</t>
    </r>
    <r>
      <rPr>
        <b/>
        <vertAlign val="superscript"/>
        <sz val="8"/>
        <rFont val="Tahoma"/>
        <family val="2"/>
        <charset val="162"/>
      </rPr>
      <t>(1)</t>
    </r>
    <r>
      <rPr>
        <b/>
        <sz val="8"/>
        <rFont val="Tahoma"/>
        <family val="2"/>
        <charset val="162"/>
      </rPr>
      <t xml:space="preserve"> - 3. Düzey
SR</t>
    </r>
    <r>
      <rPr>
        <b/>
        <vertAlign val="superscript"/>
        <sz val="8"/>
        <rFont val="Tahoma"/>
        <family val="2"/>
        <charset val="162"/>
      </rPr>
      <t>(1)</t>
    </r>
    <r>
      <rPr>
        <b/>
        <sz val="8"/>
        <rFont val="Tahoma"/>
        <family val="2"/>
        <charset val="162"/>
      </rPr>
      <t xml:space="preserve"> - Level 3         </t>
    </r>
    <r>
      <rPr>
        <sz val="8"/>
        <rFont val="Tahoma"/>
        <family val="2"/>
        <charset val="162"/>
      </rPr>
      <t/>
    </r>
  </si>
  <si>
    <t>Türkiye-Turkey</t>
  </si>
  <si>
    <t>NOT:</t>
  </si>
  <si>
    <t>1346</t>
  </si>
  <si>
    <t>Polonezköy TP</t>
  </si>
  <si>
    <t>Hacetderesi TP</t>
  </si>
  <si>
    <t>Aydıncık TP</t>
  </si>
  <si>
    <t>Dikilitaş TP</t>
  </si>
  <si>
    <r>
      <rPr>
        <b/>
        <sz val="8"/>
        <rFont val="Tahoma"/>
        <family val="2"/>
        <charset val="162"/>
      </rPr>
      <t>Kaynak Değeri</t>
    </r>
    <r>
      <rPr>
        <sz val="8"/>
        <rFont val="Tahoma"/>
        <family val="2"/>
        <charset val="162"/>
      </rPr>
      <t xml:space="preserve">
Resource Value</t>
    </r>
  </si>
  <si>
    <t>05.01.0097</t>
  </si>
  <si>
    <t>05.01.0206</t>
  </si>
  <si>
    <t>Topuk Yaylası TP</t>
  </si>
  <si>
    <t>39.469503</t>
  </si>
  <si>
    <t>39.867226</t>
  </si>
  <si>
    <t>29.860608</t>
  </si>
  <si>
    <t>29.639892</t>
  </si>
  <si>
    <t>Frig Vadisi TP</t>
  </si>
  <si>
    <t>39.096326</t>
  </si>
  <si>
    <t>30.483798</t>
  </si>
  <si>
    <t>Balıklı Güneşli Şelaleleri TP</t>
  </si>
  <si>
    <t>Tavşan Tepesi TP</t>
  </si>
  <si>
    <t>41.350293</t>
  </si>
  <si>
    <t>41.482225</t>
  </si>
  <si>
    <t xml:space="preserve">Şelale </t>
  </si>
  <si>
    <t>Günübirlik kullanım, doğa yürüyüşü,fotosafari</t>
  </si>
  <si>
    <t>41.256230</t>
  </si>
  <si>
    <t>42.354321</t>
  </si>
  <si>
    <t>Eğil Peygamberler TP</t>
  </si>
  <si>
    <t>38.252302</t>
  </si>
  <si>
    <t>Orman, Baraj gölü</t>
  </si>
  <si>
    <t>Köroğlu TP</t>
  </si>
  <si>
    <t>40.140422</t>
  </si>
  <si>
    <t>38.727041</t>
  </si>
  <si>
    <t>38.415907</t>
  </si>
  <si>
    <t>40.573718</t>
  </si>
  <si>
    <t>Yayla, Orman</t>
  </si>
  <si>
    <t>Konaklama, doğa yürüyüşü, fotosafari</t>
  </si>
  <si>
    <t>Yunus Emre TP</t>
  </si>
  <si>
    <t>39.874854</t>
  </si>
  <si>
    <t>31.537645</t>
  </si>
  <si>
    <t>37.179554</t>
  </si>
  <si>
    <t>34.631011</t>
  </si>
  <si>
    <t>Çatak Kanyonu TP</t>
  </si>
  <si>
    <t>41.781299</t>
  </si>
  <si>
    <t>34.281989</t>
  </si>
  <si>
    <t>Doğa yürüyüşü, çadırlı kamp, fotosafari</t>
  </si>
  <si>
    <t>Orman, Kanyon,Şelale</t>
  </si>
  <si>
    <t>Dumanlı TP</t>
  </si>
  <si>
    <t>39.900921</t>
  </si>
  <si>
    <t>Orman, Yayla</t>
  </si>
  <si>
    <t>Baklabostan TP</t>
  </si>
  <si>
    <t>Kadıralak TP</t>
  </si>
  <si>
    <t>40.888415</t>
  </si>
  <si>
    <t>39.314668</t>
  </si>
  <si>
    <t>Gap Şelalelsi TP</t>
  </si>
  <si>
    <t>37.360222</t>
  </si>
  <si>
    <t>Sarıkayalar TP</t>
  </si>
  <si>
    <t>36.539534</t>
  </si>
  <si>
    <t>29.126335</t>
  </si>
  <si>
    <t>TR332+TR322</t>
  </si>
  <si>
    <t>Afyonkarahisar+Denizli</t>
  </si>
  <si>
    <t>TR323+TR321</t>
  </si>
  <si>
    <t>Muğla+Aydın</t>
  </si>
  <si>
    <t>05.01.0234</t>
  </si>
  <si>
    <t>40.274066</t>
  </si>
  <si>
    <t>32.604304</t>
  </si>
  <si>
    <t>05.01.0233</t>
  </si>
  <si>
    <t>05.01.0243</t>
  </si>
  <si>
    <t>05.01.0242</t>
  </si>
  <si>
    <t>05.01.0245</t>
  </si>
  <si>
    <t>38.038620</t>
  </si>
  <si>
    <t>36.090405</t>
  </si>
  <si>
    <t>Orman, Şelale</t>
  </si>
  <si>
    <t>TR323+TR613</t>
  </si>
  <si>
    <t>Muğla+Burdur</t>
  </si>
  <si>
    <t>05.01.0246</t>
  </si>
  <si>
    <t>IV-VI</t>
  </si>
  <si>
    <t>36.833425</t>
  </si>
  <si>
    <t>29.432059</t>
  </si>
  <si>
    <t>05.01.0247</t>
  </si>
  <si>
    <t>36.954261</t>
  </si>
  <si>
    <t>05.01.0248</t>
  </si>
  <si>
    <t>38.721951</t>
  </si>
  <si>
    <t>29.564262</t>
  </si>
  <si>
    <t>05.01.0249</t>
  </si>
  <si>
    <t>40.600077</t>
  </si>
  <si>
    <t>26.218985</t>
  </si>
  <si>
    <t>05.01.0250</t>
  </si>
  <si>
    <t>37.385068</t>
  </si>
  <si>
    <t>31.835661</t>
  </si>
  <si>
    <t>05.01.0251</t>
  </si>
  <si>
    <t>05.01.0253</t>
  </si>
  <si>
    <t>38.751966</t>
  </si>
  <si>
    <t>30.484388</t>
  </si>
  <si>
    <t>38.914928</t>
  </si>
  <si>
    <t>31.105726</t>
  </si>
  <si>
    <t>05.01.0252</t>
  </si>
  <si>
    <t>41.700306</t>
  </si>
  <si>
    <t>34.596157</t>
  </si>
  <si>
    <t>Günübirlik kullanım, çadırlı kamp,fotosafari</t>
  </si>
  <si>
    <t>05.01.0254</t>
  </si>
  <si>
    <t>40.412533</t>
  </si>
  <si>
    <t>38.514903</t>
  </si>
  <si>
    <t>05.01.0255</t>
  </si>
  <si>
    <t>37.954741</t>
  </si>
  <si>
    <t>40.017909</t>
  </si>
  <si>
    <t>05.01.0256</t>
  </si>
  <si>
    <t>05.01.0258</t>
  </si>
  <si>
    <t>40.231077</t>
  </si>
  <si>
    <t>29.817442</t>
  </si>
  <si>
    <t>39.867381</t>
  </si>
  <si>
    <t>29.816411</t>
  </si>
  <si>
    <t>05.01.0257</t>
  </si>
  <si>
    <t>36.899625</t>
  </si>
  <si>
    <t>37.353360</t>
  </si>
  <si>
    <t>05.01.0259</t>
  </si>
  <si>
    <t>38.555589</t>
  </si>
  <si>
    <t>37.417991</t>
  </si>
  <si>
    <t>Orman,şelale</t>
  </si>
  <si>
    <t>05.01.0228</t>
  </si>
  <si>
    <t>05.01.0226</t>
  </si>
  <si>
    <t>05.01.0232</t>
  </si>
  <si>
    <t>05.01.0231</t>
  </si>
  <si>
    <t>05.01.0236</t>
  </si>
  <si>
    <t>05.01.0235</t>
  </si>
  <si>
    <t>05.01.0238</t>
  </si>
  <si>
    <t>05.01.0230</t>
  </si>
  <si>
    <t>05.01.0237</t>
  </si>
  <si>
    <t>05.01.0227</t>
  </si>
  <si>
    <t>05.01.0229</t>
  </si>
  <si>
    <t>05.01.0239</t>
  </si>
  <si>
    <t>05.01.0260</t>
  </si>
  <si>
    <t>40.854510</t>
  </si>
  <si>
    <t>39.600207</t>
  </si>
  <si>
    <t>05.01.0261</t>
  </si>
  <si>
    <t>38.681920</t>
  </si>
  <si>
    <t>42.010305</t>
  </si>
  <si>
    <t>05.01.0262</t>
  </si>
  <si>
    <t>05.01.0263</t>
  </si>
  <si>
    <t>40.775523</t>
  </si>
  <si>
    <t>38.945023</t>
  </si>
  <si>
    <t>40.873652</t>
  </si>
  <si>
    <t>38.846125</t>
  </si>
  <si>
    <t xml:space="preserve">Göğem Zafer TP </t>
  </si>
  <si>
    <r>
      <t>Kınık Şelalesi TP</t>
    </r>
    <r>
      <rPr>
        <vertAlign val="superscript"/>
        <sz val="8"/>
        <rFont val="Tahoma"/>
        <family val="2"/>
        <charset val="162"/>
      </rPr>
      <t xml:space="preserve"> </t>
    </r>
  </si>
  <si>
    <r>
      <t>Erikli TP</t>
    </r>
    <r>
      <rPr>
        <vertAlign val="superscript"/>
        <sz val="8"/>
        <rFont val="Tahoma"/>
        <family val="2"/>
        <charset val="162"/>
      </rPr>
      <t xml:space="preserve"> </t>
    </r>
  </si>
  <si>
    <t xml:space="preserve">Durasan Şah TP </t>
  </si>
  <si>
    <t xml:space="preserve">Kuğulu TP </t>
  </si>
  <si>
    <t>Obruk Şelalesi TP</t>
  </si>
  <si>
    <t>Şahin Tepesi TP</t>
  </si>
  <si>
    <t xml:space="preserve">Canköy TP </t>
  </si>
  <si>
    <t>Oymalık TP</t>
  </si>
  <si>
    <t xml:space="preserve">Akgöl TP </t>
  </si>
  <si>
    <t>Cehennem Deresi Kanyonu TP</t>
  </si>
  <si>
    <t xml:space="preserve">Günpınar Şelalesi TP </t>
  </si>
  <si>
    <t>Gaziantep Milli Mücadele TP</t>
  </si>
  <si>
    <r>
      <t>Karanlıkdere Kanyonu TP</t>
    </r>
    <r>
      <rPr>
        <vertAlign val="superscript"/>
        <sz val="8"/>
        <rFont val="Tahoma"/>
        <family val="2"/>
        <charset val="162"/>
      </rPr>
      <t xml:space="preserve"> </t>
    </r>
  </si>
  <si>
    <r>
      <t>Yedikapı TP</t>
    </r>
    <r>
      <rPr>
        <vertAlign val="superscript"/>
        <sz val="8"/>
        <rFont val="Tahoma"/>
        <family val="2"/>
        <charset val="162"/>
      </rPr>
      <t xml:space="preserve">  </t>
    </r>
  </si>
  <si>
    <t xml:space="preserve">Erkmen TP </t>
  </si>
  <si>
    <r>
      <t>Vakıf TP</t>
    </r>
    <r>
      <rPr>
        <vertAlign val="superscript"/>
        <sz val="8"/>
        <rFont val="Tahoma"/>
        <family val="2"/>
        <charset val="162"/>
      </rPr>
      <t xml:space="preserve"> </t>
    </r>
  </si>
  <si>
    <t>Orman, Kanyon</t>
  </si>
  <si>
    <t>Marmaracık Koyu TP</t>
  </si>
  <si>
    <t xml:space="preserve">Sis Dağı TP </t>
  </si>
  <si>
    <r>
      <t>Harşit TP</t>
    </r>
    <r>
      <rPr>
        <vertAlign val="superscript"/>
        <sz val="8"/>
        <rFont val="Tahoma"/>
        <family val="2"/>
        <charset val="162"/>
      </rPr>
      <t xml:space="preserve"> </t>
    </r>
  </si>
  <si>
    <t xml:space="preserve">Şaban Kalesi TP </t>
  </si>
  <si>
    <t>Akyamaç Şelalesi TP</t>
  </si>
  <si>
    <r>
      <t>Sazlıkbaşı TP</t>
    </r>
    <r>
      <rPr>
        <vertAlign val="superscript"/>
        <sz val="8"/>
        <rFont val="Tahoma"/>
        <family val="2"/>
        <charset val="162"/>
      </rPr>
      <t xml:space="preserve"> </t>
    </r>
  </si>
  <si>
    <t>05.01.0264</t>
  </si>
  <si>
    <t>05.01.0265</t>
  </si>
  <si>
    <t>05.01.0266</t>
  </si>
  <si>
    <t>05.01.0267</t>
  </si>
  <si>
    <t>05.01.0268</t>
  </si>
  <si>
    <t>05.01.0269</t>
  </si>
  <si>
    <t>05.01.0270</t>
  </si>
  <si>
    <t>05.01.0271</t>
  </si>
  <si>
    <t>05.01.0272</t>
  </si>
  <si>
    <t xml:space="preserve">Sultandağı TP </t>
  </si>
  <si>
    <t xml:space="preserve">Dinar Pınarlı TP </t>
  </si>
  <si>
    <t xml:space="preserve">Efendioğlu Hanyanı TP </t>
  </si>
  <si>
    <t xml:space="preserve">Paşaca TP </t>
  </si>
  <si>
    <t xml:space="preserve">Hızırilyas Tepesi TP </t>
  </si>
  <si>
    <t xml:space="preserve">İnaltı Mağarası TP </t>
  </si>
  <si>
    <t xml:space="preserve">Buzluk TP </t>
  </si>
  <si>
    <t xml:space="preserve">Ersizlerdere Kanyonu TP </t>
  </si>
  <si>
    <t xml:space="preserve">Güver Kanyonu TP </t>
  </si>
  <si>
    <t xml:space="preserve">Gölpınar TP </t>
  </si>
  <si>
    <t xml:space="preserve">Beydağı TP </t>
  </si>
  <si>
    <t xml:space="preserve">Sıklık TP </t>
  </si>
  <si>
    <t xml:space="preserve">Çatak TP </t>
  </si>
  <si>
    <t xml:space="preserve">İncüvez Çamlığı TP </t>
  </si>
  <si>
    <t xml:space="preserve">Çiftmazı TP </t>
  </si>
  <si>
    <t xml:space="preserve">Usuluk Koyu TP </t>
  </si>
  <si>
    <t xml:space="preserve">İnbükü TP </t>
  </si>
  <si>
    <t xml:space="preserve">Danişment TP </t>
  </si>
  <si>
    <t>Kaynak: Doğa Koruma ve Milli Parklar Genel Müdürlüğü</t>
  </si>
  <si>
    <t xml:space="preserve"> 39.172735</t>
  </si>
  <si>
    <t xml:space="preserve"> 29.581690</t>
  </si>
  <si>
    <t>40.516940</t>
  </si>
  <si>
    <t>29.818783</t>
  </si>
  <si>
    <t>Orman, dere</t>
  </si>
  <si>
    <t>Kanyon geçişi, günübirlik, fotoğraf, doğa yürüyüşü, kamp</t>
  </si>
  <si>
    <t>37.289069</t>
  </si>
  <si>
    <t>32.269755</t>
  </si>
  <si>
    <t>37.018935</t>
  </si>
  <si>
    <t>32.511364</t>
  </si>
  <si>
    <t>36.535777</t>
  </si>
  <si>
    <t>33.230643</t>
  </si>
  <si>
    <t>Kanyon, Şelale</t>
  </si>
  <si>
    <t>36.138206</t>
  </si>
  <si>
    <t>33.400844</t>
  </si>
  <si>
    <t>Mağara, Deniz</t>
  </si>
  <si>
    <t>Fotoğraf, manzara seyri</t>
  </si>
  <si>
    <t>31.827335</t>
  </si>
  <si>
    <t>Şelale, orman, vadi</t>
  </si>
  <si>
    <t>Oman, göl</t>
  </si>
  <si>
    <t>41.196756</t>
  </si>
  <si>
    <t>34.620583</t>
  </si>
  <si>
    <t>40.243376</t>
  </si>
  <si>
    <t>39.234088</t>
  </si>
  <si>
    <t>38.004828</t>
  </si>
  <si>
    <t>Tillo TP</t>
  </si>
  <si>
    <r>
      <rPr>
        <vertAlign val="superscript"/>
        <sz val="8"/>
        <rFont val="Tahoma"/>
        <family val="2"/>
        <charset val="162"/>
      </rPr>
      <t xml:space="preserve">(1) </t>
    </r>
    <r>
      <rPr>
        <sz val="8"/>
        <rFont val="Tahoma"/>
        <family val="2"/>
        <charset val="162"/>
      </rPr>
      <t xml:space="preserve">İstatistiki Bölge Birimleri Sınıflaması </t>
    </r>
  </si>
  <si>
    <t>05.01.0273</t>
  </si>
  <si>
    <t>38,375068</t>
  </si>
  <si>
    <t>28,496070</t>
  </si>
  <si>
    <t>05.01.0274</t>
  </si>
  <si>
    <t>41,421690</t>
  </si>
  <si>
    <t>Gökçetepe TP</t>
  </si>
  <si>
    <r>
      <t>Çavdarhisar Barajı TP</t>
    </r>
    <r>
      <rPr>
        <vertAlign val="superscript"/>
        <sz val="8"/>
        <rFont val="Tahoma"/>
        <family val="2"/>
        <charset val="162"/>
      </rPr>
      <t xml:space="preserve"> </t>
    </r>
  </si>
  <si>
    <r>
      <t>Sansarak Koyu TP</t>
    </r>
    <r>
      <rPr>
        <vertAlign val="superscript"/>
        <sz val="8"/>
        <rFont val="Tahoma"/>
        <family val="2"/>
        <charset val="162"/>
      </rPr>
      <t xml:space="preserve"> </t>
    </r>
  </si>
  <si>
    <t>Korugöl TP</t>
  </si>
  <si>
    <t xml:space="preserve">Mavi Boğaz TP </t>
  </si>
  <si>
    <t xml:space="preserve">Gürleyen Kanyonu TP </t>
  </si>
  <si>
    <r>
      <t>Mut Yerköprü Şelalesi TP</t>
    </r>
    <r>
      <rPr>
        <vertAlign val="superscript"/>
        <sz val="8"/>
        <rFont val="Tahoma"/>
        <family val="2"/>
        <charset val="162"/>
      </rPr>
      <t xml:space="preserve"> </t>
    </r>
  </si>
  <si>
    <t xml:space="preserve">Gilindere Mağarası TP </t>
  </si>
  <si>
    <t xml:space="preserve">Karamanastır Şelalesi TP </t>
  </si>
  <si>
    <t xml:space="preserve">Harmankaya Şelaleleri TP </t>
  </si>
  <si>
    <t xml:space="preserve">Dipsizgöl TP </t>
  </si>
  <si>
    <t xml:space="preserve">Ulugöl TP </t>
  </si>
  <si>
    <t xml:space="preserve">Telme TP </t>
  </si>
  <si>
    <r>
      <t>Huzurlu TP</t>
    </r>
    <r>
      <rPr>
        <vertAlign val="superscript"/>
        <sz val="8"/>
        <rFont val="Tahoma"/>
        <family val="2"/>
        <charset val="162"/>
      </rPr>
      <t xml:space="preserve"> </t>
    </r>
  </si>
  <si>
    <t>05.01.0275</t>
  </si>
  <si>
    <t>Yabanardı Şeyhandede TP</t>
  </si>
  <si>
    <t>05.01.0284</t>
  </si>
  <si>
    <t>05.01.0283</t>
  </si>
  <si>
    <t>05.01.0278</t>
  </si>
  <si>
    <t>05.01.0276</t>
  </si>
  <si>
    <t>05.01.0277</t>
  </si>
  <si>
    <t>05.01.0280</t>
  </si>
  <si>
    <t>05.01.0279</t>
  </si>
  <si>
    <t>05.01.0285</t>
  </si>
  <si>
    <t>05.01.0281</t>
  </si>
  <si>
    <t>05.01.0282</t>
  </si>
  <si>
    <t xml:space="preserve"> 38.338072</t>
  </si>
  <si>
    <t xml:space="preserve"> 38.339961</t>
  </si>
  <si>
    <t xml:space="preserve"> 40.992246</t>
  </si>
  <si>
    <t>40.670538</t>
  </si>
  <si>
    <t xml:space="preserve"> 31.623750</t>
  </si>
  <si>
    <t xml:space="preserve"> 40.818033</t>
  </si>
  <si>
    <t xml:space="preserve"> 31.934966</t>
  </si>
  <si>
    <t xml:space="preserve"> 40.845838</t>
  </si>
  <si>
    <t xml:space="preserve"> 32.212965</t>
  </si>
  <si>
    <t xml:space="preserve"> 40.610917</t>
  </si>
  <si>
    <t xml:space="preserve"> 29.135629</t>
  </si>
  <si>
    <t>Orman, orman gölü, yayla</t>
  </si>
  <si>
    <t xml:space="preserve"> 40.580386</t>
  </si>
  <si>
    <t xml:space="preserve"> 28.993103</t>
  </si>
  <si>
    <t xml:space="preserve"> 39.722606</t>
  </si>
  <si>
    <t xml:space="preserve"> 30.667491</t>
  </si>
  <si>
    <t xml:space="preserve"> 40.913418</t>
  </si>
  <si>
    <t xml:space="preserve"> 31.692105</t>
  </si>
  <si>
    <t>Aksu TP</t>
  </si>
  <si>
    <t>Göktürk Göleti TP</t>
  </si>
  <si>
    <t>Kavaklımeşe Korusu TP</t>
  </si>
  <si>
    <t>Emir Kaplıcaları TP</t>
  </si>
  <si>
    <t>Gençlik TP</t>
  </si>
  <si>
    <t>Şahinler TP</t>
  </si>
  <si>
    <t>05.01.0287</t>
  </si>
  <si>
    <t>05.01.0288</t>
  </si>
  <si>
    <t>05.01.0289</t>
  </si>
  <si>
    <t>05.01.0290</t>
  </si>
  <si>
    <t>05.01.0291</t>
  </si>
  <si>
    <t>05.01.0292</t>
  </si>
  <si>
    <t>05.01.0293</t>
  </si>
  <si>
    <t>41.106374</t>
  </si>
  <si>
    <t>28.969604</t>
  </si>
  <si>
    <t>05.01.0294</t>
  </si>
  <si>
    <t>41.222344</t>
  </si>
  <si>
    <t>36.322199</t>
  </si>
  <si>
    <t>05.01.0295</t>
  </si>
  <si>
    <t>38.739496</t>
  </si>
  <si>
    <t>38.524788</t>
  </si>
  <si>
    <t>05.01.0296</t>
  </si>
  <si>
    <t>39.982201</t>
  </si>
  <si>
    <t>26.483968</t>
  </si>
  <si>
    <t>Orman-Göl</t>
  </si>
  <si>
    <t>Darıdere TP</t>
  </si>
  <si>
    <t>Güvercinlik TP</t>
  </si>
  <si>
    <t>Kanlıpınar TP</t>
  </si>
  <si>
    <t>Gazilerdağı TP</t>
  </si>
  <si>
    <t>Ayıkayası TP</t>
  </si>
  <si>
    <t xml:space="preserve">Karaca TP </t>
  </si>
  <si>
    <r>
      <t>Deregöl TP</t>
    </r>
    <r>
      <rPr>
        <sz val="6"/>
        <rFont val="Tahoma"/>
        <family val="2"/>
        <charset val="162"/>
      </rPr>
      <t xml:space="preserve"> </t>
    </r>
  </si>
  <si>
    <t>Arkut Dağı TP</t>
  </si>
  <si>
    <t>Delmece Yaylası TP</t>
  </si>
  <si>
    <t>Ortaburun TP</t>
  </si>
  <si>
    <t>Karlık Yaylası TP</t>
  </si>
  <si>
    <t>Isparta Gölcük TP</t>
  </si>
  <si>
    <t>Üçtepeler TP</t>
  </si>
  <si>
    <t>Handüzü TP</t>
  </si>
  <si>
    <r>
      <t xml:space="preserve">Sarımsaklı TP </t>
    </r>
    <r>
      <rPr>
        <vertAlign val="superscript"/>
        <sz val="8"/>
        <rFont val="Tahoma"/>
        <family val="2"/>
        <charset val="162"/>
      </rPr>
      <t>(3)</t>
    </r>
  </si>
  <si>
    <r>
      <t xml:space="preserve">Gelin Uçtu Kayalıkları TP </t>
    </r>
    <r>
      <rPr>
        <vertAlign val="superscript"/>
        <sz val="8"/>
        <rFont val="Tahoma"/>
        <family val="2"/>
        <charset val="162"/>
      </rPr>
      <t>(2)</t>
    </r>
  </si>
  <si>
    <t>39.094663</t>
  </si>
  <si>
    <t xml:space="preserve"> 28.774233</t>
  </si>
  <si>
    <t>Orman, Görsel Peyzaj</t>
  </si>
  <si>
    <r>
      <t xml:space="preserve">Dipsizgöl Şelalesi TP </t>
    </r>
    <r>
      <rPr>
        <vertAlign val="superscript"/>
        <sz val="8"/>
        <rFont val="Tahoma"/>
        <family val="2"/>
        <charset val="162"/>
      </rPr>
      <t>(2)</t>
    </r>
  </si>
  <si>
    <t>40.092363</t>
  </si>
  <si>
    <t>37.566530</t>
  </si>
  <si>
    <t>Göl, Şelale, Mağara, Orman</t>
  </si>
  <si>
    <r>
      <t xml:space="preserve">Kangal Balıklıgöl TP </t>
    </r>
    <r>
      <rPr>
        <vertAlign val="superscript"/>
        <sz val="8"/>
        <rFont val="Tahoma"/>
        <family val="2"/>
        <charset val="162"/>
      </rPr>
      <t>(2)</t>
    </r>
  </si>
  <si>
    <t>39.314107</t>
  </si>
  <si>
    <t>37.468461</t>
  </si>
  <si>
    <r>
      <t xml:space="preserve">Dere, Şifalı Su, Doktor Balık </t>
    </r>
    <r>
      <rPr>
        <i/>
        <sz val="8"/>
        <rFont val="Tahoma"/>
        <family val="2"/>
        <charset val="162"/>
      </rPr>
      <t>(Garra Rufa)</t>
    </r>
  </si>
  <si>
    <t>Günübirlik kullanım, ekoturizm, kaplıca turizmi</t>
  </si>
  <si>
    <r>
      <t xml:space="preserve">Gökpınar Gölü TP </t>
    </r>
    <r>
      <rPr>
        <vertAlign val="superscript"/>
        <sz val="8"/>
        <rFont val="Tahoma"/>
        <family val="2"/>
        <charset val="162"/>
      </rPr>
      <t>(2)</t>
    </r>
  </si>
  <si>
    <t>38.656848</t>
  </si>
  <si>
    <t>37.304042</t>
  </si>
  <si>
    <t>Göl, Dere, Görsel Peyzaj</t>
  </si>
  <si>
    <r>
      <t xml:space="preserve">Danaağzı TP </t>
    </r>
    <r>
      <rPr>
        <vertAlign val="superscript"/>
        <sz val="8"/>
        <rFont val="Tahoma"/>
        <family val="2"/>
        <charset val="162"/>
      </rPr>
      <t>(3)</t>
    </r>
  </si>
  <si>
    <t>41.392808</t>
  </si>
  <si>
    <t>31.640438</t>
  </si>
  <si>
    <r>
      <t xml:space="preserve">Kayalıdere Şelaleleri TP </t>
    </r>
    <r>
      <rPr>
        <vertAlign val="superscript"/>
        <sz val="8"/>
        <rFont val="Tahoma"/>
        <family val="2"/>
        <charset val="162"/>
      </rPr>
      <t>(2)</t>
    </r>
  </si>
  <si>
    <t>41.208635</t>
  </si>
  <si>
    <t>31.773649</t>
  </si>
  <si>
    <t>Orman, Dere, Şelale</t>
  </si>
  <si>
    <r>
      <t>Olukbaşı TP</t>
    </r>
    <r>
      <rPr>
        <vertAlign val="superscript"/>
        <sz val="8"/>
        <rFont val="Tahoma"/>
        <family val="2"/>
        <charset val="162"/>
      </rPr>
      <t xml:space="preserve"> (2)</t>
    </r>
  </si>
  <si>
    <t>41.365838</t>
  </si>
  <si>
    <t>33.763840</t>
  </si>
  <si>
    <t>Kağıthane Hasdal TP</t>
  </si>
  <si>
    <t>Denizgöründü TP</t>
  </si>
  <si>
    <t>Kaşyayla TP</t>
  </si>
  <si>
    <t>Saklıkapı Kanyonu TP</t>
  </si>
  <si>
    <t>Nature Parks, 1983-2025</t>
  </si>
  <si>
    <t>Tabiat Parkları (TP), 1983-2025</t>
  </si>
  <si>
    <t>Çınarsuyu TP</t>
  </si>
  <si>
    <t>Aymaç TP</t>
  </si>
  <si>
    <r>
      <t>Çamlıköy TP</t>
    </r>
    <r>
      <rPr>
        <vertAlign val="superscript"/>
        <sz val="8"/>
        <rFont val="Tahoma"/>
        <family val="2"/>
        <charset val="162"/>
      </rPr>
      <t xml:space="preserve"> </t>
    </r>
  </si>
  <si>
    <t>Sadağı Kanyonu TP</t>
  </si>
  <si>
    <t>41,413353</t>
  </si>
  <si>
    <t>41,415535</t>
  </si>
  <si>
    <r>
      <rPr>
        <vertAlign val="superscript"/>
        <sz val="8"/>
        <rFont val="Tahoma"/>
        <family val="2"/>
        <charset val="162"/>
      </rPr>
      <t xml:space="preserve">(1) </t>
    </r>
    <r>
      <rPr>
        <sz val="8"/>
        <rFont val="Tahoma"/>
        <family val="2"/>
        <charset val="162"/>
      </rPr>
      <t xml:space="preserve">Statistical Regions </t>
    </r>
  </si>
  <si>
    <r>
      <rPr>
        <b/>
        <sz val="8"/>
        <rFont val="Tahoma"/>
        <family val="2"/>
        <charset val="162"/>
      </rPr>
      <t xml:space="preserve">Bölge Müdürlüğü  </t>
    </r>
    <r>
      <rPr>
        <sz val="8"/>
        <rFont val="Tahoma"/>
        <family val="2"/>
        <charset val="162"/>
      </rPr>
      <t xml:space="preserve">                </t>
    </r>
  </si>
  <si>
    <t>Regional Directorate</t>
  </si>
  <si>
    <t>Source: General Directorate of Nature Conservation and National Parks</t>
  </si>
  <si>
    <r>
      <rPr>
        <vertAlign val="superscript"/>
        <sz val="8"/>
        <rFont val="Tahoma"/>
        <family val="2"/>
        <charset val="162"/>
      </rPr>
      <t xml:space="preserve">(2) </t>
    </r>
    <r>
      <rPr>
        <sz val="8"/>
        <rFont val="Tahoma"/>
        <family val="2"/>
        <charset val="162"/>
      </rPr>
      <t>2025 yılı içerisinde 6 adet tabiat parkı ilan edilmiştir.</t>
    </r>
  </si>
  <si>
    <r>
      <rPr>
        <vertAlign val="superscript"/>
        <sz val="8"/>
        <rFont val="Tahoma"/>
        <family val="2"/>
        <charset val="162"/>
      </rPr>
      <t xml:space="preserve">(3) </t>
    </r>
    <r>
      <rPr>
        <sz val="8"/>
        <rFont val="Tahoma"/>
        <family val="2"/>
        <charset val="162"/>
      </rPr>
      <t>2025 yılı içerisinde 2 adet tabiat parkında sınır değişikliği yapılmıştır.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</si>
</sst>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##\ ###\ ###.#0"/>
  </numFmts>
  <fonts count="16" x14ac:knownFonts="1">
    <font>
      <sz val="10"/>
      <name val="Arial"/>
      <charset val="162"/>
    </font>
    <font>
      <sz val="8"/>
      <name val="Tahoma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b/>
      <sz val="8"/>
      <name val="Tahoma"/>
      <family val="2"/>
      <charset val="162"/>
    </font>
    <font>
      <b/>
      <vertAlign val="superscript"/>
      <sz val="8"/>
      <name val="Tahoma"/>
      <family val="2"/>
      <charset val="162"/>
    </font>
    <font>
      <vertAlign val="superscript"/>
      <sz val="8"/>
      <name val="Tahoma"/>
      <family val="2"/>
      <charset val="162"/>
    </font>
    <font>
      <sz val="6"/>
      <name val="Tahoma"/>
      <family val="2"/>
      <charset val="162"/>
    </font>
    <font>
      <sz val="8"/>
      <color theme="1"/>
      <name val="Tahoma"/>
      <family val="2"/>
      <charset val="162"/>
    </font>
    <font>
      <sz val="9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8"/>
      <color rgb="FFFF0000"/>
      <name val="Tahoma"/>
      <family val="2"/>
      <charset val="162"/>
    </font>
    <font>
      <b/>
      <sz val="8"/>
      <color rgb="FFFF0000"/>
      <name val="Tahoma"/>
      <family val="2"/>
      <charset val="162"/>
    </font>
    <font>
      <sz val="8"/>
      <color rgb="FF00B050"/>
      <name val="Tahoma"/>
      <family val="2"/>
      <charset val="162"/>
    </font>
    <font>
      <i/>
      <sz val="8"/>
      <name val="Tahoma"/>
      <family val="2"/>
      <charset val="16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279">
    <xf numFmtId="0" fontId="0" fillId="0" borderId="0" xfId="0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8" fillId="2" borderId="0" xfId="0" applyFont="1" applyFill="1"/>
    <xf numFmtId="0" fontId="1" fillId="0" borderId="0" xfId="0" applyFont="1" applyFill="1"/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2" applyFont="1" applyFill="1" applyBorder="1" applyAlignment="1">
      <alignment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wrapText="1"/>
    </xf>
    <xf numFmtId="0" fontId="9" fillId="2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3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center" vertical="center" wrapText="1" shrinkToFi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right"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right" vertical="center" wrapText="1"/>
    </xf>
    <xf numFmtId="3" fontId="1" fillId="0" borderId="20" xfId="0" applyNumberFormat="1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center" vertical="center" wrapText="1" shrinkToFit="1"/>
    </xf>
    <xf numFmtId="1" fontId="1" fillId="0" borderId="2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right" vertical="center" wrapText="1"/>
    </xf>
    <xf numFmtId="165" fontId="1" fillId="0" borderId="21" xfId="0" applyNumberFormat="1" applyFont="1" applyFill="1" applyBorder="1" applyAlignment="1">
      <alignment horizontal="right" vertical="center" wrapText="1"/>
    </xf>
    <xf numFmtId="14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right" vertical="center" wrapText="1"/>
    </xf>
    <xf numFmtId="3" fontId="1" fillId="0" borderId="21" xfId="0" applyNumberFormat="1" applyFont="1" applyFill="1" applyBorder="1" applyAlignment="1">
      <alignment horizontal="right" vertical="center" wrapText="1"/>
    </xf>
    <xf numFmtId="1" fontId="1" fillId="0" borderId="20" xfId="0" applyNumberFormat="1" applyFont="1" applyFill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left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right" vertical="center" wrapText="1"/>
    </xf>
    <xf numFmtId="1" fontId="1" fillId="0" borderId="21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20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right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0" borderId="21" xfId="0" quotePrefix="1" applyFont="1" applyFill="1" applyBorder="1" applyAlignment="1">
      <alignment horizontal="center" vertical="center" wrapText="1" shrinkToFit="1"/>
    </xf>
    <xf numFmtId="165" fontId="1" fillId="2" borderId="21" xfId="0" applyNumberFormat="1" applyFont="1" applyFill="1" applyBorder="1" applyAlignment="1">
      <alignment horizontal="right" vertic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right" vertical="center" wrapText="1"/>
    </xf>
    <xf numFmtId="3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right" vertical="center" wrapText="1"/>
    </xf>
    <xf numFmtId="165" fontId="1" fillId="0" borderId="22" xfId="0" applyNumberFormat="1" applyFont="1" applyFill="1" applyBorder="1" applyAlignment="1">
      <alignment horizontal="right" vertical="center" wrapText="1"/>
    </xf>
    <xf numFmtId="49" fontId="1" fillId="0" borderId="22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right" vertical="center" wrapText="1"/>
    </xf>
    <xf numFmtId="3" fontId="1" fillId="0" borderId="22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left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right" vertical="center" wrapText="1"/>
    </xf>
    <xf numFmtId="165" fontId="4" fillId="2" borderId="20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left" vertical="center" wrapText="1"/>
    </xf>
    <xf numFmtId="165" fontId="4" fillId="0" borderId="22" xfId="0" applyNumberFormat="1" applyFont="1" applyFill="1" applyBorder="1" applyAlignment="1">
      <alignment horizontal="righ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right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right" vertical="center" wrapText="1"/>
    </xf>
    <xf numFmtId="165" fontId="1" fillId="2" borderId="22" xfId="0" applyNumberFormat="1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right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14" fontId="1" fillId="0" borderId="2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 shrinkToFit="1"/>
    </xf>
    <xf numFmtId="0" fontId="4" fillId="0" borderId="20" xfId="0" applyFont="1" applyFill="1" applyBorder="1" applyAlignment="1">
      <alignment horizontal="left" vertical="center" wrapText="1" shrinkToFit="1"/>
    </xf>
    <xf numFmtId="0" fontId="4" fillId="0" borderId="21" xfId="0" applyFont="1" applyFill="1" applyBorder="1" applyAlignment="1">
      <alignment horizontal="left" vertical="center" wrapText="1" shrinkToFit="1"/>
    </xf>
    <xf numFmtId="0" fontId="1" fillId="0" borderId="0" xfId="3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right" vertical="center" wrapText="1"/>
    </xf>
    <xf numFmtId="165" fontId="4" fillId="0" borderId="23" xfId="0" applyNumberFormat="1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right" vertical="center" wrapText="1"/>
    </xf>
    <xf numFmtId="3" fontId="1" fillId="0" borderId="23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 shrinkToFit="1"/>
    </xf>
    <xf numFmtId="1" fontId="1" fillId="0" borderId="24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right" vertical="center" wrapText="1"/>
    </xf>
    <xf numFmtId="165" fontId="1" fillId="0" borderId="24" xfId="0" applyNumberFormat="1" applyFont="1" applyFill="1" applyBorder="1" applyAlignment="1">
      <alignment horizontal="right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right" vertical="center" wrapText="1"/>
    </xf>
    <xf numFmtId="3" fontId="1" fillId="0" borderId="24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left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left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horizontal="right" vertical="center" wrapText="1"/>
    </xf>
    <xf numFmtId="14" fontId="1" fillId="2" borderId="23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right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center" vertical="center" wrapText="1" shrinkToFit="1"/>
    </xf>
    <xf numFmtId="1" fontId="1" fillId="0" borderId="25" xfId="0" applyNumberFormat="1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right" vertical="center" wrapText="1"/>
    </xf>
    <xf numFmtId="3" fontId="1" fillId="0" borderId="25" xfId="0" applyNumberFormat="1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 shrinkToFit="1"/>
    </xf>
    <xf numFmtId="0" fontId="1" fillId="0" borderId="30" xfId="0" applyFont="1" applyFill="1" applyBorder="1" applyAlignment="1">
      <alignment horizontal="left" vertical="center" wrapText="1" shrinkToFit="1"/>
    </xf>
    <xf numFmtId="0" fontId="1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 shrinkToFit="1"/>
    </xf>
    <xf numFmtId="0" fontId="1" fillId="0" borderId="3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 shrinkToFit="1"/>
    </xf>
    <xf numFmtId="0" fontId="1" fillId="0" borderId="31" xfId="0" applyFont="1" applyFill="1" applyBorder="1" applyAlignment="1">
      <alignment horizontal="left" vertical="center" wrapText="1" shrinkToFit="1"/>
    </xf>
    <xf numFmtId="0" fontId="1" fillId="2" borderId="31" xfId="0" applyFont="1" applyFill="1" applyBorder="1" applyAlignment="1">
      <alignment horizontal="left" vertical="center" wrapText="1" shrinkToFit="1"/>
    </xf>
    <xf numFmtId="0" fontId="1" fillId="0" borderId="34" xfId="0" applyFont="1" applyFill="1" applyBorder="1" applyAlignment="1">
      <alignment horizontal="left" vertical="center" wrapText="1" shrinkToFi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 shrinkToFit="1"/>
    </xf>
    <xf numFmtId="0" fontId="1" fillId="2" borderId="33" xfId="0" applyFont="1" applyFill="1" applyBorder="1" applyAlignment="1">
      <alignment horizontal="left" vertical="center" wrapText="1" shrinkToFit="1"/>
    </xf>
    <xf numFmtId="0" fontId="1" fillId="2" borderId="27" xfId="0" applyFont="1" applyFill="1" applyBorder="1" applyAlignment="1">
      <alignment horizontal="left" vertical="center" wrapText="1" shrinkToFit="1"/>
    </xf>
    <xf numFmtId="0" fontId="1" fillId="2" borderId="3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 shrinkToFit="1"/>
    </xf>
    <xf numFmtId="0" fontId="1" fillId="0" borderId="16" xfId="0" applyFont="1" applyFill="1" applyBorder="1" applyAlignment="1">
      <alignment horizontal="center" vertical="center" wrapText="1" shrinkToFi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right" vertical="center" wrapText="1"/>
    </xf>
    <xf numFmtId="165" fontId="1" fillId="0" borderId="16" xfId="0" applyNumberFormat="1" applyFont="1" applyFill="1" applyBorder="1" applyAlignment="1">
      <alignment horizontal="right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6" xfId="0" applyNumberFormat="1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21" xfId="0" applyFont="1" applyFill="1" applyBorder="1" applyAlignment="1">
      <alignment horizontal="left" vertical="center" wrapText="1" shrinkToFit="1"/>
    </xf>
    <xf numFmtId="0" fontId="4" fillId="0" borderId="26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29" xfId="0" applyFont="1" applyFill="1" applyBorder="1" applyAlignment="1">
      <alignment horizontal="left" vertical="center" wrapText="1" shrinkToFit="1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</cellXfs>
  <cellStyles count="4">
    <cellStyle name="Normal" xfId="0" builtinId="0"/>
    <cellStyle name="Normal 2" xfId="1" xr:uid="{00000000-0005-0000-0000-000001000000}"/>
    <cellStyle name="Normal_2004 sonu itibariyle faaliyetler" xfId="2" xr:uid="{00000000-0005-0000-0000-000002000000}"/>
    <cellStyle name="Normal_BEŞ YILLIK KALKINMA PLANI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9" tint="-0.249977111117893"/>
  </sheetPr>
  <dimension ref="A1:N438"/>
  <sheetViews>
    <sheetView showGridLines="0" tabSelected="1" topLeftCell="A341" zoomScale="85" zoomScaleNormal="85" zoomScaleSheetLayoutView="100" workbookViewId="0">
      <selection activeCell="D379" sqref="D379"/>
    </sheetView>
  </sheetViews>
  <sheetFormatPr defaultRowHeight="10.5" x14ac:dyDescent="0.15"/>
  <cols>
    <col min="1" max="1" width="9.140625" style="54"/>
    <col min="2" max="2" width="16.5703125" style="54" customWidth="1"/>
    <col min="3" max="3" width="16" style="5" customWidth="1"/>
    <col min="4" max="4" width="17.7109375" style="9" customWidth="1"/>
    <col min="5" max="5" width="29.5703125" style="54" customWidth="1"/>
    <col min="6" max="6" width="20.7109375" style="55" customWidth="1"/>
    <col min="7" max="7" width="13.28515625" style="62" customWidth="1"/>
    <col min="8" max="8" width="13.42578125" style="9" customWidth="1"/>
    <col min="9" max="9" width="13.42578125" style="10" customWidth="1"/>
    <col min="10" max="10" width="10.5703125" style="45" customWidth="1"/>
    <col min="11" max="11" width="10.5703125" style="44" customWidth="1"/>
    <col min="12" max="12" width="17.42578125" style="63" customWidth="1"/>
    <col min="13" max="13" width="32.140625" style="65" customWidth="1"/>
    <col min="14" max="14" width="55.7109375" style="54" customWidth="1"/>
    <col min="15" max="16384" width="9.140625" style="1"/>
  </cols>
  <sheetData>
    <row r="1" spans="1:14" x14ac:dyDescent="0.15">
      <c r="A1" s="162" t="s">
        <v>1189</v>
      </c>
      <c r="D1" s="6"/>
      <c r="E1" s="47"/>
      <c r="G1" s="56"/>
      <c r="H1" s="7"/>
      <c r="I1" s="8"/>
      <c r="J1" s="35"/>
      <c r="K1" s="36"/>
    </row>
    <row r="2" spans="1:14" ht="11.25" thickBot="1" x14ac:dyDescent="0.2">
      <c r="A2" s="163" t="s">
        <v>1188</v>
      </c>
      <c r="D2" s="21"/>
      <c r="E2" s="48"/>
      <c r="F2" s="44"/>
      <c r="G2" s="57"/>
      <c r="H2" s="7"/>
      <c r="I2" s="22"/>
      <c r="J2" s="35"/>
      <c r="K2" s="36"/>
    </row>
    <row r="3" spans="1:14" ht="37.5" customHeight="1" x14ac:dyDescent="0.15">
      <c r="A3" s="264" t="s">
        <v>846</v>
      </c>
      <c r="B3" s="265"/>
      <c r="C3" s="236" t="s">
        <v>536</v>
      </c>
      <c r="D3" s="237" t="s">
        <v>1197</v>
      </c>
      <c r="E3" s="236" t="s">
        <v>498</v>
      </c>
      <c r="F3" s="236" t="s">
        <v>418</v>
      </c>
      <c r="G3" s="238" t="s">
        <v>63</v>
      </c>
      <c r="H3" s="236" t="s">
        <v>68</v>
      </c>
      <c r="I3" s="236" t="s">
        <v>497</v>
      </c>
      <c r="J3" s="272" t="s">
        <v>513</v>
      </c>
      <c r="K3" s="273"/>
      <c r="L3" s="236" t="s">
        <v>419</v>
      </c>
      <c r="M3" s="270" t="s">
        <v>854</v>
      </c>
      <c r="N3" s="271"/>
    </row>
    <row r="4" spans="1:14" ht="36" customHeight="1" x14ac:dyDescent="0.15">
      <c r="A4" s="266"/>
      <c r="B4" s="267"/>
      <c r="C4" s="239" t="s">
        <v>828</v>
      </c>
      <c r="D4" s="240" t="s">
        <v>1198</v>
      </c>
      <c r="E4" s="239" t="s">
        <v>495</v>
      </c>
      <c r="F4" s="239" t="s">
        <v>496</v>
      </c>
      <c r="G4" s="241" t="s">
        <v>64</v>
      </c>
      <c r="H4" s="239" t="s">
        <v>494</v>
      </c>
      <c r="I4" s="239" t="s">
        <v>829</v>
      </c>
      <c r="J4" s="274" t="s">
        <v>65</v>
      </c>
      <c r="K4" s="275"/>
      <c r="L4" s="239" t="s">
        <v>420</v>
      </c>
      <c r="M4" s="25" t="s">
        <v>755</v>
      </c>
      <c r="N4" s="70" t="s">
        <v>756</v>
      </c>
    </row>
    <row r="5" spans="1:14" ht="15" customHeight="1" x14ac:dyDescent="0.15">
      <c r="A5" s="266"/>
      <c r="B5" s="267"/>
      <c r="C5" s="24"/>
      <c r="D5" s="17"/>
      <c r="E5" s="49"/>
      <c r="F5" s="25"/>
      <c r="G5" s="18"/>
      <c r="H5" s="26"/>
      <c r="I5" s="24"/>
      <c r="J5" s="242" t="s">
        <v>514</v>
      </c>
      <c r="K5" s="243" t="s">
        <v>515</v>
      </c>
      <c r="L5" s="24"/>
      <c r="M5" s="24"/>
      <c r="N5" s="27"/>
    </row>
    <row r="6" spans="1:14" ht="15" customHeight="1" thickBot="1" x14ac:dyDescent="0.2">
      <c r="A6" s="268"/>
      <c r="B6" s="269"/>
      <c r="C6" s="71"/>
      <c r="D6" s="72"/>
      <c r="E6" s="73"/>
      <c r="F6" s="74"/>
      <c r="G6" s="75"/>
      <c r="H6" s="76"/>
      <c r="I6" s="77"/>
      <c r="J6" s="244" t="s">
        <v>66</v>
      </c>
      <c r="K6" s="245" t="s">
        <v>67</v>
      </c>
      <c r="L6" s="77"/>
      <c r="M6" s="77" t="s">
        <v>757</v>
      </c>
      <c r="N6" s="78" t="s">
        <v>830</v>
      </c>
    </row>
    <row r="7" spans="1:14" ht="24.95" customHeight="1" x14ac:dyDescent="0.15">
      <c r="A7" s="79" t="s">
        <v>200</v>
      </c>
      <c r="B7" s="80" t="s">
        <v>847</v>
      </c>
      <c r="C7" s="81"/>
      <c r="D7" s="82"/>
      <c r="E7" s="83"/>
      <c r="F7" s="84">
        <v>274</v>
      </c>
      <c r="G7" s="85">
        <f>G8+G36+G39+G45+G50+G53+G62+G67+G77+G82+G87+G92+G96+G100+G104+G109+G117+G121+G125+G137+G142+G153+G161+G167+G171+G174+G179+G192+G195+G198+G200+G205+G207+G209+G217+G221+G228+G230+G234+G240+G244+G252+G259+G262+G266+G268+G278+G281+G293+G299+G305+G314+G316+G319+G322+G324+G328+G332+G335+G339+G345+G347+G349+G351+G354+G356+G359+G361+G364+G366+G43</f>
        <v>94294.697663499988</v>
      </c>
      <c r="H7" s="86"/>
      <c r="I7" s="86"/>
      <c r="J7" s="87"/>
      <c r="K7" s="87"/>
      <c r="L7" s="87"/>
      <c r="M7" s="88"/>
      <c r="N7" s="89"/>
    </row>
    <row r="8" spans="1:14" ht="15" customHeight="1" x14ac:dyDescent="0.15">
      <c r="A8" s="252" t="s">
        <v>201</v>
      </c>
      <c r="B8" s="249" t="s">
        <v>25</v>
      </c>
      <c r="C8" s="171"/>
      <c r="D8" s="172"/>
      <c r="E8" s="173"/>
      <c r="F8" s="174">
        <v>27</v>
      </c>
      <c r="G8" s="175">
        <f>G9+G10+G11+G12+G13+G14+G15+G16+G17+G18+G19+G20+G21+G22+G23+G24+G25+G26+G27+G28+G29+G30+G31+G32+G33+G34+G35</f>
        <v>5420.2500000000027</v>
      </c>
      <c r="H8" s="172"/>
      <c r="I8" s="172"/>
      <c r="J8" s="176"/>
      <c r="K8" s="176"/>
      <c r="L8" s="177"/>
      <c r="M8" s="173"/>
      <c r="N8" s="209"/>
    </row>
    <row r="9" spans="1:14" ht="15" customHeight="1" x14ac:dyDescent="0.15">
      <c r="A9" s="253"/>
      <c r="B9" s="250"/>
      <c r="C9" s="178" t="s">
        <v>546</v>
      </c>
      <c r="D9" s="179" t="s">
        <v>744</v>
      </c>
      <c r="E9" s="180" t="s">
        <v>850</v>
      </c>
      <c r="F9" s="181">
        <v>1</v>
      </c>
      <c r="G9" s="182">
        <v>2931.32</v>
      </c>
      <c r="H9" s="183">
        <v>34530</v>
      </c>
      <c r="I9" s="183">
        <v>37859</v>
      </c>
      <c r="J9" s="184">
        <v>41.112940000000002</v>
      </c>
      <c r="K9" s="184">
        <v>29.198377000000001</v>
      </c>
      <c r="L9" s="185">
        <v>200</v>
      </c>
      <c r="M9" s="186" t="s">
        <v>766</v>
      </c>
      <c r="N9" s="210" t="s">
        <v>765</v>
      </c>
    </row>
    <row r="10" spans="1:14" ht="15" customHeight="1" x14ac:dyDescent="0.15">
      <c r="A10" s="253"/>
      <c r="B10" s="250"/>
      <c r="C10" s="178" t="s">
        <v>550</v>
      </c>
      <c r="D10" s="179" t="s">
        <v>744</v>
      </c>
      <c r="E10" s="180" t="s">
        <v>300</v>
      </c>
      <c r="F10" s="181">
        <v>1</v>
      </c>
      <c r="G10" s="182">
        <v>6.4</v>
      </c>
      <c r="H10" s="183">
        <v>35922</v>
      </c>
      <c r="I10" s="183">
        <v>37970</v>
      </c>
      <c r="J10" s="184">
        <v>41.141357999999997</v>
      </c>
      <c r="K10" s="184">
        <v>29.026638999999999</v>
      </c>
      <c r="L10" s="185">
        <v>130</v>
      </c>
      <c r="M10" s="186" t="s">
        <v>766</v>
      </c>
      <c r="N10" s="210" t="s">
        <v>772</v>
      </c>
    </row>
    <row r="11" spans="1:14" ht="15" customHeight="1" x14ac:dyDescent="0.15">
      <c r="A11" s="253"/>
      <c r="B11" s="250"/>
      <c r="C11" s="178" t="s">
        <v>562</v>
      </c>
      <c r="D11" s="179" t="s">
        <v>744</v>
      </c>
      <c r="E11" s="180" t="s">
        <v>424</v>
      </c>
      <c r="F11" s="181">
        <v>1</v>
      </c>
      <c r="G11" s="182">
        <v>148.74</v>
      </c>
      <c r="H11" s="183">
        <v>39602</v>
      </c>
      <c r="I11" s="183">
        <v>41862</v>
      </c>
      <c r="J11" s="184">
        <v>41126699</v>
      </c>
      <c r="K11" s="184">
        <v>29017003</v>
      </c>
      <c r="L11" s="185">
        <v>100</v>
      </c>
      <c r="M11" s="186" t="s">
        <v>766</v>
      </c>
      <c r="N11" s="210" t="s">
        <v>772</v>
      </c>
    </row>
    <row r="12" spans="1:14" ht="15" customHeight="1" x14ac:dyDescent="0.15">
      <c r="A12" s="253"/>
      <c r="B12" s="250"/>
      <c r="C12" s="178" t="s">
        <v>577</v>
      </c>
      <c r="D12" s="179" t="s">
        <v>744</v>
      </c>
      <c r="E12" s="180" t="s">
        <v>317</v>
      </c>
      <c r="F12" s="181">
        <v>1</v>
      </c>
      <c r="G12" s="182">
        <v>649.37</v>
      </c>
      <c r="H12" s="183">
        <v>40735</v>
      </c>
      <c r="I12" s="183">
        <v>42704</v>
      </c>
      <c r="J12" s="184" t="s">
        <v>88</v>
      </c>
      <c r="K12" s="184" t="s">
        <v>87</v>
      </c>
      <c r="L12" s="185">
        <v>130</v>
      </c>
      <c r="M12" s="186" t="s">
        <v>766</v>
      </c>
      <c r="N12" s="210" t="s">
        <v>773</v>
      </c>
    </row>
    <row r="13" spans="1:14" ht="15" customHeight="1" x14ac:dyDescent="0.15">
      <c r="A13" s="253"/>
      <c r="B13" s="250"/>
      <c r="C13" s="178" t="s">
        <v>580</v>
      </c>
      <c r="D13" s="179" t="s">
        <v>744</v>
      </c>
      <c r="E13" s="180" t="s">
        <v>301</v>
      </c>
      <c r="F13" s="181">
        <v>1</v>
      </c>
      <c r="G13" s="182">
        <v>51.05</v>
      </c>
      <c r="H13" s="183">
        <v>40735</v>
      </c>
      <c r="I13" s="183">
        <v>42369</v>
      </c>
      <c r="J13" s="184">
        <v>41202516</v>
      </c>
      <c r="K13" s="184">
        <v>28923089</v>
      </c>
      <c r="L13" s="185">
        <v>70</v>
      </c>
      <c r="M13" s="186" t="s">
        <v>766</v>
      </c>
      <c r="N13" s="210" t="s">
        <v>773</v>
      </c>
    </row>
    <row r="14" spans="1:14" ht="15" customHeight="1" x14ac:dyDescent="0.15">
      <c r="A14" s="253"/>
      <c r="B14" s="250"/>
      <c r="C14" s="178" t="s">
        <v>583</v>
      </c>
      <c r="D14" s="179" t="s">
        <v>744</v>
      </c>
      <c r="E14" s="180" t="s">
        <v>302</v>
      </c>
      <c r="F14" s="181">
        <v>1</v>
      </c>
      <c r="G14" s="182">
        <v>16.3</v>
      </c>
      <c r="H14" s="183">
        <v>40735</v>
      </c>
      <c r="I14" s="183">
        <v>42305</v>
      </c>
      <c r="J14" s="184" t="s">
        <v>435</v>
      </c>
      <c r="K14" s="184" t="s">
        <v>436</v>
      </c>
      <c r="L14" s="185">
        <v>151</v>
      </c>
      <c r="M14" s="186" t="s">
        <v>794</v>
      </c>
      <c r="N14" s="210" t="s">
        <v>772</v>
      </c>
    </row>
    <row r="15" spans="1:14" ht="15" customHeight="1" x14ac:dyDescent="0.15">
      <c r="A15" s="253"/>
      <c r="B15" s="250"/>
      <c r="C15" s="178" t="s">
        <v>587</v>
      </c>
      <c r="D15" s="179" t="s">
        <v>744</v>
      </c>
      <c r="E15" s="180" t="s">
        <v>303</v>
      </c>
      <c r="F15" s="181">
        <v>1</v>
      </c>
      <c r="G15" s="182">
        <v>2.67</v>
      </c>
      <c r="H15" s="183">
        <v>40735</v>
      </c>
      <c r="I15" s="183">
        <v>43206</v>
      </c>
      <c r="J15" s="184">
        <v>40851228</v>
      </c>
      <c r="K15" s="184">
        <v>29126169</v>
      </c>
      <c r="L15" s="185">
        <v>1480</v>
      </c>
      <c r="M15" s="186" t="s">
        <v>780</v>
      </c>
      <c r="N15" s="210" t="s">
        <v>831</v>
      </c>
    </row>
    <row r="16" spans="1:14" ht="15" customHeight="1" x14ac:dyDescent="0.15">
      <c r="A16" s="253"/>
      <c r="B16" s="250"/>
      <c r="C16" s="178" t="s">
        <v>595</v>
      </c>
      <c r="D16" s="179" t="s">
        <v>744</v>
      </c>
      <c r="E16" s="180" t="s">
        <v>304</v>
      </c>
      <c r="F16" s="181">
        <v>1</v>
      </c>
      <c r="G16" s="182">
        <v>17.73</v>
      </c>
      <c r="H16" s="183">
        <v>40735</v>
      </c>
      <c r="I16" s="183">
        <v>43098</v>
      </c>
      <c r="J16" s="184">
        <v>41523246</v>
      </c>
      <c r="K16" s="184">
        <v>28219596</v>
      </c>
      <c r="L16" s="185">
        <v>20</v>
      </c>
      <c r="M16" s="186" t="s">
        <v>766</v>
      </c>
      <c r="N16" s="210" t="s">
        <v>772</v>
      </c>
    </row>
    <row r="17" spans="1:14" ht="15" customHeight="1" x14ac:dyDescent="0.15">
      <c r="A17" s="253"/>
      <c r="B17" s="250"/>
      <c r="C17" s="178" t="s">
        <v>602</v>
      </c>
      <c r="D17" s="179" t="s">
        <v>744</v>
      </c>
      <c r="E17" s="180" t="s">
        <v>305</v>
      </c>
      <c r="F17" s="181">
        <v>1</v>
      </c>
      <c r="G17" s="182">
        <v>13.44</v>
      </c>
      <c r="H17" s="183">
        <v>40735</v>
      </c>
      <c r="I17" s="183">
        <v>43196</v>
      </c>
      <c r="J17" s="184">
        <v>40883272</v>
      </c>
      <c r="K17" s="184">
        <v>29092988</v>
      </c>
      <c r="L17" s="185">
        <v>21</v>
      </c>
      <c r="M17" s="186" t="s">
        <v>766</v>
      </c>
      <c r="N17" s="210" t="s">
        <v>772</v>
      </c>
    </row>
    <row r="18" spans="1:14" ht="15" customHeight="1" x14ac:dyDescent="0.15">
      <c r="A18" s="253"/>
      <c r="B18" s="250"/>
      <c r="C18" s="178" t="s">
        <v>606</v>
      </c>
      <c r="D18" s="179" t="s">
        <v>744</v>
      </c>
      <c r="E18" s="180" t="s">
        <v>306</v>
      </c>
      <c r="F18" s="181">
        <v>1</v>
      </c>
      <c r="G18" s="182">
        <v>6.87</v>
      </c>
      <c r="H18" s="183">
        <v>40735</v>
      </c>
      <c r="I18" s="183">
        <v>42369</v>
      </c>
      <c r="J18" s="184">
        <v>40861673</v>
      </c>
      <c r="K18" s="184">
        <v>29111874</v>
      </c>
      <c r="L18" s="185">
        <v>1300</v>
      </c>
      <c r="M18" s="186" t="s">
        <v>780</v>
      </c>
      <c r="N18" s="210" t="s">
        <v>832</v>
      </c>
    </row>
    <row r="19" spans="1:14" ht="15" customHeight="1" x14ac:dyDescent="0.15">
      <c r="A19" s="253"/>
      <c r="B19" s="250"/>
      <c r="C19" s="178" t="s">
        <v>612</v>
      </c>
      <c r="D19" s="179" t="s">
        <v>744</v>
      </c>
      <c r="E19" s="180" t="s">
        <v>307</v>
      </c>
      <c r="F19" s="181">
        <v>1</v>
      </c>
      <c r="G19" s="182">
        <v>13.46</v>
      </c>
      <c r="H19" s="183">
        <v>40735</v>
      </c>
      <c r="I19" s="183">
        <v>42713</v>
      </c>
      <c r="J19" s="184">
        <v>41229081</v>
      </c>
      <c r="K19" s="184">
        <v>29221145</v>
      </c>
      <c r="L19" s="185">
        <v>60</v>
      </c>
      <c r="M19" s="186" t="s">
        <v>796</v>
      </c>
      <c r="N19" s="210" t="s">
        <v>772</v>
      </c>
    </row>
    <row r="20" spans="1:14" ht="15" customHeight="1" x14ac:dyDescent="0.15">
      <c r="A20" s="253"/>
      <c r="B20" s="250"/>
      <c r="C20" s="178" t="s">
        <v>615</v>
      </c>
      <c r="D20" s="179" t="s">
        <v>744</v>
      </c>
      <c r="E20" s="180" t="s">
        <v>308</v>
      </c>
      <c r="F20" s="181">
        <v>1</v>
      </c>
      <c r="G20" s="182">
        <v>18.68</v>
      </c>
      <c r="H20" s="183">
        <v>40735</v>
      </c>
      <c r="I20" s="183">
        <v>43830</v>
      </c>
      <c r="J20" s="184">
        <v>41192718</v>
      </c>
      <c r="K20" s="184">
        <v>28962328</v>
      </c>
      <c r="L20" s="185">
        <v>175</v>
      </c>
      <c r="M20" s="186" t="s">
        <v>766</v>
      </c>
      <c r="N20" s="210" t="s">
        <v>772</v>
      </c>
    </row>
    <row r="21" spans="1:14" ht="15" customHeight="1" x14ac:dyDescent="0.15">
      <c r="A21" s="253"/>
      <c r="B21" s="250"/>
      <c r="C21" s="178" t="s">
        <v>616</v>
      </c>
      <c r="D21" s="179" t="s">
        <v>744</v>
      </c>
      <c r="E21" s="180" t="s">
        <v>309</v>
      </c>
      <c r="F21" s="181">
        <v>1</v>
      </c>
      <c r="G21" s="182">
        <v>27.7</v>
      </c>
      <c r="H21" s="183">
        <v>40735</v>
      </c>
      <c r="I21" s="183">
        <v>42369</v>
      </c>
      <c r="J21" s="184">
        <v>41171754</v>
      </c>
      <c r="K21" s="184">
        <v>28945255</v>
      </c>
      <c r="L21" s="185">
        <v>90</v>
      </c>
      <c r="M21" s="186" t="s">
        <v>766</v>
      </c>
      <c r="N21" s="210" t="s">
        <v>772</v>
      </c>
    </row>
    <row r="22" spans="1:14" ht="15" customHeight="1" x14ac:dyDescent="0.15">
      <c r="A22" s="253"/>
      <c r="B22" s="250"/>
      <c r="C22" s="178" t="s">
        <v>617</v>
      </c>
      <c r="D22" s="179" t="s">
        <v>744</v>
      </c>
      <c r="E22" s="180" t="s">
        <v>425</v>
      </c>
      <c r="F22" s="181">
        <v>1</v>
      </c>
      <c r="G22" s="182">
        <v>113.21</v>
      </c>
      <c r="H22" s="183">
        <v>40735</v>
      </c>
      <c r="I22" s="183">
        <v>43098</v>
      </c>
      <c r="J22" s="184">
        <v>41141023</v>
      </c>
      <c r="K22" s="184">
        <v>29016933</v>
      </c>
      <c r="L22" s="185">
        <v>90</v>
      </c>
      <c r="M22" s="186" t="s">
        <v>766</v>
      </c>
      <c r="N22" s="210" t="s">
        <v>772</v>
      </c>
    </row>
    <row r="23" spans="1:14" ht="15" customHeight="1" x14ac:dyDescent="0.15">
      <c r="A23" s="253"/>
      <c r="B23" s="250"/>
      <c r="C23" s="178" t="s">
        <v>620</v>
      </c>
      <c r="D23" s="179" t="s">
        <v>744</v>
      </c>
      <c r="E23" s="180" t="s">
        <v>1118</v>
      </c>
      <c r="F23" s="181">
        <v>1</v>
      </c>
      <c r="G23" s="182">
        <v>79.16</v>
      </c>
      <c r="H23" s="183">
        <v>40735</v>
      </c>
      <c r="I23" s="183">
        <v>42002</v>
      </c>
      <c r="J23" s="184">
        <v>41199875</v>
      </c>
      <c r="K23" s="184">
        <v>28883326</v>
      </c>
      <c r="L23" s="185">
        <v>85</v>
      </c>
      <c r="M23" s="186" t="s">
        <v>788</v>
      </c>
      <c r="N23" s="210" t="s">
        <v>791</v>
      </c>
    </row>
    <row r="24" spans="1:14" ht="15" customHeight="1" x14ac:dyDescent="0.15">
      <c r="A24" s="253"/>
      <c r="B24" s="250"/>
      <c r="C24" s="178" t="s">
        <v>630</v>
      </c>
      <c r="D24" s="179" t="s">
        <v>744</v>
      </c>
      <c r="E24" s="180" t="s">
        <v>310</v>
      </c>
      <c r="F24" s="181">
        <v>1</v>
      </c>
      <c r="G24" s="182">
        <v>10.39</v>
      </c>
      <c r="H24" s="183">
        <v>40735</v>
      </c>
      <c r="I24" s="183">
        <v>42305</v>
      </c>
      <c r="J24" s="184">
        <v>41.174033000000001</v>
      </c>
      <c r="K24" s="184">
        <v>28.958299</v>
      </c>
      <c r="L24" s="185">
        <v>80</v>
      </c>
      <c r="M24" s="186" t="s">
        <v>766</v>
      </c>
      <c r="N24" s="210" t="s">
        <v>833</v>
      </c>
    </row>
    <row r="25" spans="1:14" ht="15" customHeight="1" x14ac:dyDescent="0.15">
      <c r="A25" s="253"/>
      <c r="B25" s="250"/>
      <c r="C25" s="178" t="s">
        <v>645</v>
      </c>
      <c r="D25" s="179" t="s">
        <v>744</v>
      </c>
      <c r="E25" s="180" t="s">
        <v>311</v>
      </c>
      <c r="F25" s="181">
        <v>1</v>
      </c>
      <c r="G25" s="182">
        <v>19.14</v>
      </c>
      <c r="H25" s="183">
        <v>40735</v>
      </c>
      <c r="I25" s="183">
        <v>42482</v>
      </c>
      <c r="J25" s="184">
        <v>41.169437000000002</v>
      </c>
      <c r="K25" s="184">
        <v>28.959869000000001</v>
      </c>
      <c r="L25" s="185">
        <v>100</v>
      </c>
      <c r="M25" s="186" t="s">
        <v>766</v>
      </c>
      <c r="N25" s="210" t="s">
        <v>772</v>
      </c>
    </row>
    <row r="26" spans="1:14" ht="15" customHeight="1" x14ac:dyDescent="0.15">
      <c r="A26" s="253"/>
      <c r="B26" s="250"/>
      <c r="C26" s="178" t="s">
        <v>648</v>
      </c>
      <c r="D26" s="179" t="s">
        <v>744</v>
      </c>
      <c r="E26" s="180" t="s">
        <v>312</v>
      </c>
      <c r="F26" s="181">
        <v>1</v>
      </c>
      <c r="G26" s="182">
        <v>2.93</v>
      </c>
      <c r="H26" s="183">
        <v>40735</v>
      </c>
      <c r="I26" s="183">
        <v>42305</v>
      </c>
      <c r="J26" s="184">
        <v>41.20834</v>
      </c>
      <c r="K26" s="184">
        <v>28.964390999999999</v>
      </c>
      <c r="L26" s="185">
        <v>115</v>
      </c>
      <c r="M26" s="186" t="s">
        <v>766</v>
      </c>
      <c r="N26" s="210" t="s">
        <v>772</v>
      </c>
    </row>
    <row r="27" spans="1:14" s="2" customFormat="1" ht="15" customHeight="1" x14ac:dyDescent="0.15">
      <c r="A27" s="253"/>
      <c r="B27" s="250"/>
      <c r="C27" s="178" t="s">
        <v>657</v>
      </c>
      <c r="D27" s="179" t="s">
        <v>744</v>
      </c>
      <c r="E27" s="180" t="s">
        <v>1007</v>
      </c>
      <c r="F27" s="181">
        <v>1</v>
      </c>
      <c r="G27" s="182">
        <v>27.38</v>
      </c>
      <c r="H27" s="183">
        <v>40735</v>
      </c>
      <c r="I27" s="183">
        <v>43298</v>
      </c>
      <c r="J27" s="184">
        <v>41.245480000000001</v>
      </c>
      <c r="K27" s="184">
        <v>29.091038000000001</v>
      </c>
      <c r="L27" s="185">
        <v>20</v>
      </c>
      <c r="M27" s="186" t="s">
        <v>780</v>
      </c>
      <c r="N27" s="210" t="s">
        <v>798</v>
      </c>
    </row>
    <row r="28" spans="1:14" ht="15" customHeight="1" x14ac:dyDescent="0.15">
      <c r="A28" s="253"/>
      <c r="B28" s="250"/>
      <c r="C28" s="178" t="s">
        <v>658</v>
      </c>
      <c r="D28" s="179" t="s">
        <v>744</v>
      </c>
      <c r="E28" s="180" t="s">
        <v>313</v>
      </c>
      <c r="F28" s="181">
        <v>1</v>
      </c>
      <c r="G28" s="182">
        <v>23.72</v>
      </c>
      <c r="H28" s="183">
        <v>40735</v>
      </c>
      <c r="I28" s="183">
        <v>42766</v>
      </c>
      <c r="J28" s="184">
        <v>41.170892000000002</v>
      </c>
      <c r="K28" s="184">
        <v>28.996559000000001</v>
      </c>
      <c r="L28" s="185">
        <v>75</v>
      </c>
      <c r="M28" s="186" t="s">
        <v>766</v>
      </c>
      <c r="N28" s="210" t="s">
        <v>772</v>
      </c>
    </row>
    <row r="29" spans="1:14" ht="15" customHeight="1" x14ac:dyDescent="0.15">
      <c r="A29" s="253"/>
      <c r="B29" s="250"/>
      <c r="C29" s="178" t="s">
        <v>659</v>
      </c>
      <c r="D29" s="179" t="s">
        <v>744</v>
      </c>
      <c r="E29" s="180" t="s">
        <v>314</v>
      </c>
      <c r="F29" s="181">
        <v>1</v>
      </c>
      <c r="G29" s="182">
        <v>20.07</v>
      </c>
      <c r="H29" s="183">
        <v>40735</v>
      </c>
      <c r="I29" s="183">
        <v>42887</v>
      </c>
      <c r="J29" s="184">
        <v>41.094948000000002</v>
      </c>
      <c r="K29" s="184">
        <v>29.074508999999999</v>
      </c>
      <c r="L29" s="185">
        <v>50</v>
      </c>
      <c r="M29" s="186" t="s">
        <v>780</v>
      </c>
      <c r="N29" s="210" t="s">
        <v>800</v>
      </c>
    </row>
    <row r="30" spans="1:14" ht="15" customHeight="1" x14ac:dyDescent="0.15">
      <c r="A30" s="253"/>
      <c r="B30" s="250"/>
      <c r="C30" s="178" t="s">
        <v>662</v>
      </c>
      <c r="D30" s="179" t="s">
        <v>744</v>
      </c>
      <c r="E30" s="180" t="s">
        <v>315</v>
      </c>
      <c r="F30" s="181">
        <v>1</v>
      </c>
      <c r="G30" s="182">
        <v>67.31</v>
      </c>
      <c r="H30" s="183">
        <v>40735</v>
      </c>
      <c r="I30" s="183">
        <v>42305</v>
      </c>
      <c r="J30" s="184">
        <v>41.18741</v>
      </c>
      <c r="K30" s="184">
        <v>28.967347</v>
      </c>
      <c r="L30" s="185">
        <v>90</v>
      </c>
      <c r="M30" s="186" t="s">
        <v>766</v>
      </c>
      <c r="N30" s="210" t="s">
        <v>772</v>
      </c>
    </row>
    <row r="31" spans="1:14" ht="15" customHeight="1" x14ac:dyDescent="0.15">
      <c r="A31" s="253"/>
      <c r="B31" s="250"/>
      <c r="C31" s="178" t="s">
        <v>679</v>
      </c>
      <c r="D31" s="179" t="s">
        <v>744</v>
      </c>
      <c r="E31" s="180" t="s">
        <v>316</v>
      </c>
      <c r="F31" s="181">
        <v>1</v>
      </c>
      <c r="G31" s="182">
        <v>334.43</v>
      </c>
      <c r="H31" s="183">
        <v>40735</v>
      </c>
      <c r="I31" s="183">
        <v>42940</v>
      </c>
      <c r="J31" s="184">
        <v>41.138444</v>
      </c>
      <c r="K31" s="184">
        <v>28.758787000000002</v>
      </c>
      <c r="L31" s="185">
        <v>160</v>
      </c>
      <c r="M31" s="186" t="s">
        <v>766</v>
      </c>
      <c r="N31" s="210" t="s">
        <v>772</v>
      </c>
    </row>
    <row r="32" spans="1:14" ht="15" customHeight="1" x14ac:dyDescent="0.15">
      <c r="A32" s="253"/>
      <c r="B32" s="250"/>
      <c r="C32" s="178" t="s">
        <v>699</v>
      </c>
      <c r="D32" s="179" t="s">
        <v>744</v>
      </c>
      <c r="E32" s="180" t="s">
        <v>851</v>
      </c>
      <c r="F32" s="181">
        <v>1</v>
      </c>
      <c r="G32" s="182">
        <v>16.02</v>
      </c>
      <c r="H32" s="183">
        <v>41128</v>
      </c>
      <c r="I32" s="183">
        <v>41323</v>
      </c>
      <c r="J32" s="184" t="s">
        <v>437</v>
      </c>
      <c r="K32" s="184" t="s">
        <v>438</v>
      </c>
      <c r="L32" s="185">
        <v>68</v>
      </c>
      <c r="M32" s="186" t="s">
        <v>810</v>
      </c>
      <c r="N32" s="210" t="s">
        <v>811</v>
      </c>
    </row>
    <row r="33" spans="1:14" ht="15" customHeight="1" x14ac:dyDescent="0.15">
      <c r="A33" s="253"/>
      <c r="B33" s="250"/>
      <c r="C33" s="178" t="s">
        <v>710</v>
      </c>
      <c r="D33" s="179" t="s">
        <v>744</v>
      </c>
      <c r="E33" s="180" t="s">
        <v>434</v>
      </c>
      <c r="F33" s="181">
        <v>1</v>
      </c>
      <c r="G33" s="182">
        <v>59.03</v>
      </c>
      <c r="H33" s="183">
        <v>41550</v>
      </c>
      <c r="I33" s="183"/>
      <c r="J33" s="184"/>
      <c r="K33" s="184"/>
      <c r="L33" s="185"/>
      <c r="M33" s="186" t="s">
        <v>766</v>
      </c>
      <c r="N33" s="210" t="s">
        <v>811</v>
      </c>
    </row>
    <row r="34" spans="1:14" ht="15" customHeight="1" x14ac:dyDescent="0.15">
      <c r="A34" s="253"/>
      <c r="B34" s="250"/>
      <c r="C34" s="178" t="s">
        <v>731</v>
      </c>
      <c r="D34" s="179" t="s">
        <v>744</v>
      </c>
      <c r="E34" s="180" t="s">
        <v>501</v>
      </c>
      <c r="F34" s="181">
        <v>1</v>
      </c>
      <c r="G34" s="182">
        <v>381.09</v>
      </c>
      <c r="H34" s="183">
        <v>42354</v>
      </c>
      <c r="I34" s="183">
        <v>43018</v>
      </c>
      <c r="J34" s="184" t="s">
        <v>502</v>
      </c>
      <c r="K34" s="184" t="s">
        <v>503</v>
      </c>
      <c r="L34" s="185">
        <v>170</v>
      </c>
      <c r="M34" s="186" t="s">
        <v>788</v>
      </c>
      <c r="N34" s="210" t="s">
        <v>811</v>
      </c>
    </row>
    <row r="35" spans="1:14" ht="15" customHeight="1" x14ac:dyDescent="0.15">
      <c r="A35" s="254"/>
      <c r="B35" s="251"/>
      <c r="C35" s="103" t="s">
        <v>1129</v>
      </c>
      <c r="D35" s="104" t="s">
        <v>744</v>
      </c>
      <c r="E35" s="105" t="s">
        <v>1184</v>
      </c>
      <c r="F35" s="106">
        <v>1</v>
      </c>
      <c r="G35" s="107">
        <v>362.64</v>
      </c>
      <c r="H35" s="108">
        <v>45374</v>
      </c>
      <c r="I35" s="108"/>
      <c r="J35" s="109" t="s">
        <v>1130</v>
      </c>
      <c r="K35" s="109" t="s">
        <v>1131</v>
      </c>
      <c r="L35" s="110">
        <v>70</v>
      </c>
      <c r="M35" s="105" t="s">
        <v>766</v>
      </c>
      <c r="N35" s="211" t="s">
        <v>809</v>
      </c>
    </row>
    <row r="36" spans="1:14" ht="15" customHeight="1" x14ac:dyDescent="0.15">
      <c r="A36" s="252" t="s">
        <v>202</v>
      </c>
      <c r="B36" s="249" t="s">
        <v>26</v>
      </c>
      <c r="C36" s="96"/>
      <c r="D36" s="111"/>
      <c r="E36" s="112"/>
      <c r="F36" s="99">
        <v>2</v>
      </c>
      <c r="G36" s="140">
        <f>G37+G38</f>
        <v>342.26</v>
      </c>
      <c r="H36" s="113"/>
      <c r="I36" s="97"/>
      <c r="J36" s="114"/>
      <c r="K36" s="114"/>
      <c r="L36" s="102"/>
      <c r="M36" s="98"/>
      <c r="N36" s="212"/>
    </row>
    <row r="37" spans="1:14" ht="15" customHeight="1" x14ac:dyDescent="0.15">
      <c r="A37" s="253"/>
      <c r="B37" s="250"/>
      <c r="C37" s="178" t="s">
        <v>591</v>
      </c>
      <c r="D37" s="179" t="s">
        <v>744</v>
      </c>
      <c r="E37" s="180" t="s">
        <v>1192</v>
      </c>
      <c r="F37" s="181">
        <v>1</v>
      </c>
      <c r="G37" s="182">
        <v>88.54</v>
      </c>
      <c r="H37" s="183">
        <v>40735</v>
      </c>
      <c r="I37" s="183">
        <v>42962</v>
      </c>
      <c r="J37" s="184" t="s">
        <v>126</v>
      </c>
      <c r="K37" s="184" t="s">
        <v>125</v>
      </c>
      <c r="L37" s="185">
        <v>5</v>
      </c>
      <c r="M37" s="186" t="s">
        <v>780</v>
      </c>
      <c r="N37" s="210" t="s">
        <v>772</v>
      </c>
    </row>
    <row r="38" spans="1:14" ht="15" customHeight="1" x14ac:dyDescent="0.15">
      <c r="A38" s="254"/>
      <c r="B38" s="251"/>
      <c r="C38" s="103" t="s">
        <v>711</v>
      </c>
      <c r="D38" s="104" t="s">
        <v>744</v>
      </c>
      <c r="E38" s="115" t="s">
        <v>348</v>
      </c>
      <c r="F38" s="106">
        <v>1</v>
      </c>
      <c r="G38" s="107">
        <v>253.72</v>
      </c>
      <c r="H38" s="108">
        <v>41676</v>
      </c>
      <c r="I38" s="108">
        <v>42691</v>
      </c>
      <c r="J38" s="109" t="s">
        <v>439</v>
      </c>
      <c r="K38" s="109" t="s">
        <v>440</v>
      </c>
      <c r="L38" s="110">
        <v>383</v>
      </c>
      <c r="M38" s="105" t="s">
        <v>766</v>
      </c>
      <c r="N38" s="211" t="s">
        <v>811</v>
      </c>
    </row>
    <row r="39" spans="1:14" ht="15" customHeight="1" x14ac:dyDescent="0.15">
      <c r="A39" s="252" t="s">
        <v>203</v>
      </c>
      <c r="B39" s="249" t="s">
        <v>3</v>
      </c>
      <c r="C39" s="96"/>
      <c r="D39" s="111"/>
      <c r="E39" s="112"/>
      <c r="F39" s="139">
        <v>3</v>
      </c>
      <c r="G39" s="140">
        <f>G40+G41+G42</f>
        <v>169.59</v>
      </c>
      <c r="H39" s="113"/>
      <c r="I39" s="97"/>
      <c r="J39" s="114"/>
      <c r="K39" s="114"/>
      <c r="L39" s="102"/>
      <c r="M39" s="98"/>
      <c r="N39" s="212"/>
    </row>
    <row r="40" spans="1:14" s="4" customFormat="1" ht="15" customHeight="1" x14ac:dyDescent="0.15">
      <c r="A40" s="253"/>
      <c r="B40" s="250"/>
      <c r="C40" s="178" t="s">
        <v>599</v>
      </c>
      <c r="D40" s="179" t="s">
        <v>744</v>
      </c>
      <c r="E40" s="180" t="s">
        <v>1039</v>
      </c>
      <c r="F40" s="181">
        <v>1</v>
      </c>
      <c r="G40" s="182">
        <v>34</v>
      </c>
      <c r="H40" s="183">
        <v>40735</v>
      </c>
      <c r="I40" s="183"/>
      <c r="J40" s="184" t="s">
        <v>148</v>
      </c>
      <c r="K40" s="184" t="s">
        <v>141</v>
      </c>
      <c r="L40" s="185">
        <v>20</v>
      </c>
      <c r="M40" s="186" t="s">
        <v>780</v>
      </c>
      <c r="N40" s="210" t="s">
        <v>772</v>
      </c>
    </row>
    <row r="41" spans="1:14" s="2" customFormat="1" ht="15" customHeight="1" x14ac:dyDescent="0.15">
      <c r="A41" s="253"/>
      <c r="B41" s="250"/>
      <c r="C41" s="178" t="s">
        <v>618</v>
      </c>
      <c r="D41" s="179" t="s">
        <v>744</v>
      </c>
      <c r="E41" s="180" t="s">
        <v>1073</v>
      </c>
      <c r="F41" s="181">
        <v>1</v>
      </c>
      <c r="G41" s="182">
        <v>108.8</v>
      </c>
      <c r="H41" s="183">
        <v>40735</v>
      </c>
      <c r="I41" s="183">
        <v>43542</v>
      </c>
      <c r="J41" s="184" t="s">
        <v>174</v>
      </c>
      <c r="K41" s="184" t="s">
        <v>164</v>
      </c>
      <c r="L41" s="185">
        <v>20</v>
      </c>
      <c r="M41" s="186" t="s">
        <v>780</v>
      </c>
      <c r="N41" s="210" t="s">
        <v>772</v>
      </c>
    </row>
    <row r="42" spans="1:14" s="2" customFormat="1" ht="15" customHeight="1" x14ac:dyDescent="0.15">
      <c r="A42" s="254"/>
      <c r="B42" s="251"/>
      <c r="C42" s="103" t="s">
        <v>930</v>
      </c>
      <c r="D42" s="104" t="s">
        <v>744</v>
      </c>
      <c r="E42" s="115" t="s">
        <v>1005</v>
      </c>
      <c r="F42" s="106">
        <v>1</v>
      </c>
      <c r="G42" s="107">
        <v>26.79</v>
      </c>
      <c r="H42" s="108">
        <v>43241</v>
      </c>
      <c r="I42" s="108">
        <v>43542</v>
      </c>
      <c r="J42" s="109" t="s">
        <v>931</v>
      </c>
      <c r="K42" s="109" t="s">
        <v>932</v>
      </c>
      <c r="L42" s="110">
        <v>20</v>
      </c>
      <c r="M42" s="105" t="s">
        <v>780</v>
      </c>
      <c r="N42" s="211" t="s">
        <v>772</v>
      </c>
    </row>
    <row r="43" spans="1:14" ht="15" customHeight="1" x14ac:dyDescent="0.15">
      <c r="A43" s="252" t="s">
        <v>204</v>
      </c>
      <c r="B43" s="249" t="s">
        <v>0</v>
      </c>
      <c r="C43" s="171"/>
      <c r="D43" s="187"/>
      <c r="E43" s="188"/>
      <c r="F43" s="174">
        <v>1</v>
      </c>
      <c r="G43" s="175">
        <f>G44</f>
        <v>71.760000000000005</v>
      </c>
      <c r="H43" s="189"/>
      <c r="I43" s="172"/>
      <c r="J43" s="190"/>
      <c r="K43" s="190"/>
      <c r="L43" s="177"/>
      <c r="M43" s="173"/>
      <c r="N43" s="209"/>
    </row>
    <row r="44" spans="1:14" ht="15" customHeight="1" x14ac:dyDescent="0.15">
      <c r="A44" s="254"/>
      <c r="B44" s="251"/>
      <c r="C44" s="103" t="s">
        <v>641</v>
      </c>
      <c r="D44" s="104" t="s">
        <v>744</v>
      </c>
      <c r="E44" s="115" t="s">
        <v>1119</v>
      </c>
      <c r="F44" s="106">
        <v>1</v>
      </c>
      <c r="G44" s="107">
        <v>71.760000000000005</v>
      </c>
      <c r="H44" s="108">
        <v>40735</v>
      </c>
      <c r="I44" s="108">
        <v>41341</v>
      </c>
      <c r="J44" s="109">
        <v>41.633709000000003</v>
      </c>
      <c r="K44" s="109">
        <v>27.177956999999999</v>
      </c>
      <c r="L44" s="110">
        <v>175</v>
      </c>
      <c r="M44" s="105" t="s">
        <v>766</v>
      </c>
      <c r="N44" s="211" t="s">
        <v>772</v>
      </c>
    </row>
    <row r="45" spans="1:14" ht="15" customHeight="1" x14ac:dyDescent="0.15">
      <c r="A45" s="252" t="s">
        <v>205</v>
      </c>
      <c r="B45" s="249" t="s">
        <v>2</v>
      </c>
      <c r="C45" s="96"/>
      <c r="D45" s="111"/>
      <c r="E45" s="112"/>
      <c r="F45" s="99">
        <v>4</v>
      </c>
      <c r="G45" s="100">
        <f>SUM(G46:G49)</f>
        <v>19661.240000000002</v>
      </c>
      <c r="H45" s="113"/>
      <c r="I45" s="97"/>
      <c r="J45" s="114"/>
      <c r="K45" s="114"/>
      <c r="L45" s="102"/>
      <c r="M45" s="98"/>
      <c r="N45" s="212"/>
    </row>
    <row r="46" spans="1:14" ht="15" customHeight="1" x14ac:dyDescent="0.15">
      <c r="A46" s="253"/>
      <c r="B46" s="250"/>
      <c r="C46" s="178" t="s">
        <v>547</v>
      </c>
      <c r="D46" s="179" t="s">
        <v>752</v>
      </c>
      <c r="E46" s="180" t="s">
        <v>322</v>
      </c>
      <c r="F46" s="181">
        <v>1</v>
      </c>
      <c r="G46" s="182">
        <v>19624.27</v>
      </c>
      <c r="H46" s="183">
        <v>34810</v>
      </c>
      <c r="I46" s="183">
        <v>38029</v>
      </c>
      <c r="J46" s="184" t="s">
        <v>78</v>
      </c>
      <c r="K46" s="184" t="s">
        <v>77</v>
      </c>
      <c r="L46" s="185">
        <v>50</v>
      </c>
      <c r="M46" s="186" t="s">
        <v>767</v>
      </c>
      <c r="N46" s="210" t="s">
        <v>760</v>
      </c>
    </row>
    <row r="47" spans="1:14" ht="15" customHeight="1" x14ac:dyDescent="0.15">
      <c r="A47" s="253"/>
      <c r="B47" s="250"/>
      <c r="C47" s="178" t="s">
        <v>600</v>
      </c>
      <c r="D47" s="179" t="s">
        <v>752</v>
      </c>
      <c r="E47" s="180" t="s">
        <v>1142</v>
      </c>
      <c r="F47" s="181">
        <v>1</v>
      </c>
      <c r="G47" s="182">
        <v>10.24</v>
      </c>
      <c r="H47" s="183">
        <v>40735</v>
      </c>
      <c r="I47" s="183">
        <v>41711</v>
      </c>
      <c r="J47" s="184" t="s">
        <v>146</v>
      </c>
      <c r="K47" s="184" t="s">
        <v>139</v>
      </c>
      <c r="L47" s="185">
        <v>630</v>
      </c>
      <c r="M47" s="186" t="s">
        <v>780</v>
      </c>
      <c r="N47" s="210" t="s">
        <v>773</v>
      </c>
    </row>
    <row r="48" spans="1:14" ht="15" customHeight="1" x14ac:dyDescent="0.15">
      <c r="A48" s="253"/>
      <c r="B48" s="250"/>
      <c r="C48" s="178" t="s">
        <v>601</v>
      </c>
      <c r="D48" s="179" t="s">
        <v>752</v>
      </c>
      <c r="E48" s="180" t="s">
        <v>352</v>
      </c>
      <c r="F48" s="181">
        <v>1</v>
      </c>
      <c r="G48" s="182">
        <v>24.89</v>
      </c>
      <c r="H48" s="183">
        <v>40735</v>
      </c>
      <c r="I48" s="183"/>
      <c r="J48" s="184" t="s">
        <v>147</v>
      </c>
      <c r="K48" s="184" t="s">
        <v>140</v>
      </c>
      <c r="L48" s="185">
        <v>140</v>
      </c>
      <c r="M48" s="186" t="s">
        <v>766</v>
      </c>
      <c r="N48" s="210" t="s">
        <v>772</v>
      </c>
    </row>
    <row r="49" spans="1:14" ht="15" customHeight="1" x14ac:dyDescent="0.15">
      <c r="A49" s="254"/>
      <c r="B49" s="251"/>
      <c r="C49" s="103" t="s">
        <v>670</v>
      </c>
      <c r="D49" s="104" t="s">
        <v>752</v>
      </c>
      <c r="E49" s="115" t="s">
        <v>1156</v>
      </c>
      <c r="F49" s="106">
        <v>1</v>
      </c>
      <c r="G49" s="107">
        <v>1.84</v>
      </c>
      <c r="H49" s="108">
        <v>40735</v>
      </c>
      <c r="I49" s="128"/>
      <c r="J49" s="109">
        <v>39.269624999999998</v>
      </c>
      <c r="K49" s="109">
        <v>26.645178000000001</v>
      </c>
      <c r="L49" s="110">
        <v>15</v>
      </c>
      <c r="M49" s="105" t="s">
        <v>766</v>
      </c>
      <c r="N49" s="211" t="s">
        <v>772</v>
      </c>
    </row>
    <row r="50" spans="1:14" ht="15" customHeight="1" x14ac:dyDescent="0.15">
      <c r="A50" s="252" t="s">
        <v>206</v>
      </c>
      <c r="B50" s="249" t="s">
        <v>207</v>
      </c>
      <c r="C50" s="96"/>
      <c r="D50" s="97"/>
      <c r="E50" s="98"/>
      <c r="F50" s="99">
        <v>2</v>
      </c>
      <c r="G50" s="100">
        <f>G51+G52</f>
        <v>92.35</v>
      </c>
      <c r="H50" s="97"/>
      <c r="I50" s="97"/>
      <c r="J50" s="114"/>
      <c r="K50" s="101"/>
      <c r="L50" s="102"/>
      <c r="M50" s="98"/>
      <c r="N50" s="212"/>
    </row>
    <row r="51" spans="1:14" ht="15" customHeight="1" x14ac:dyDescent="0.15">
      <c r="A51" s="253"/>
      <c r="B51" s="250"/>
      <c r="C51" s="178" t="s">
        <v>578</v>
      </c>
      <c r="D51" s="179" t="s">
        <v>752</v>
      </c>
      <c r="E51" s="180" t="s">
        <v>823</v>
      </c>
      <c r="F51" s="181">
        <v>1</v>
      </c>
      <c r="G51" s="182">
        <v>5.85</v>
      </c>
      <c r="H51" s="183">
        <v>40735</v>
      </c>
      <c r="I51" s="183">
        <v>43383</v>
      </c>
      <c r="J51" s="184" t="s">
        <v>86</v>
      </c>
      <c r="K51" s="184" t="s">
        <v>85</v>
      </c>
      <c r="L51" s="185">
        <v>510</v>
      </c>
      <c r="M51" s="186" t="s">
        <v>792</v>
      </c>
      <c r="N51" s="210" t="s">
        <v>773</v>
      </c>
    </row>
    <row r="52" spans="1:14" ht="15" customHeight="1" x14ac:dyDescent="0.15">
      <c r="A52" s="254"/>
      <c r="B52" s="251"/>
      <c r="C52" s="103" t="s">
        <v>1138</v>
      </c>
      <c r="D52" s="104" t="s">
        <v>752</v>
      </c>
      <c r="E52" s="115" t="s">
        <v>1185</v>
      </c>
      <c r="F52" s="106">
        <v>1</v>
      </c>
      <c r="G52" s="107">
        <v>86.5</v>
      </c>
      <c r="H52" s="108">
        <v>45656</v>
      </c>
      <c r="I52" s="108"/>
      <c r="J52" s="109" t="s">
        <v>1139</v>
      </c>
      <c r="K52" s="109" t="s">
        <v>1140</v>
      </c>
      <c r="L52" s="110">
        <v>380</v>
      </c>
      <c r="M52" s="105" t="s">
        <v>1141</v>
      </c>
      <c r="N52" s="211" t="s">
        <v>773</v>
      </c>
    </row>
    <row r="53" spans="1:14" ht="15" customHeight="1" x14ac:dyDescent="0.15">
      <c r="A53" s="252" t="s">
        <v>208</v>
      </c>
      <c r="B53" s="249" t="s">
        <v>31</v>
      </c>
      <c r="C53" s="96"/>
      <c r="D53" s="97"/>
      <c r="E53" s="98"/>
      <c r="F53" s="99">
        <v>8</v>
      </c>
      <c r="G53" s="100">
        <f>G54+G55+G56+G57+G58+G59+G60+G61</f>
        <v>507.40999999999997</v>
      </c>
      <c r="H53" s="97"/>
      <c r="I53" s="97"/>
      <c r="J53" s="114"/>
      <c r="K53" s="101"/>
      <c r="L53" s="102"/>
      <c r="M53" s="98"/>
      <c r="N53" s="212"/>
    </row>
    <row r="54" spans="1:14" ht="15" customHeight="1" x14ac:dyDescent="0.15">
      <c r="A54" s="253"/>
      <c r="B54" s="250"/>
      <c r="C54" s="178" t="s">
        <v>559</v>
      </c>
      <c r="D54" s="179" t="s">
        <v>739</v>
      </c>
      <c r="E54" s="180" t="s">
        <v>331</v>
      </c>
      <c r="F54" s="181">
        <v>1</v>
      </c>
      <c r="G54" s="182">
        <v>354.75</v>
      </c>
      <c r="H54" s="183">
        <v>39560</v>
      </c>
      <c r="I54" s="183">
        <v>42368</v>
      </c>
      <c r="J54" s="184">
        <v>37.922482000000002</v>
      </c>
      <c r="K54" s="184">
        <v>27.328357</v>
      </c>
      <c r="L54" s="185">
        <v>190</v>
      </c>
      <c r="M54" s="186" t="s">
        <v>782</v>
      </c>
      <c r="N54" s="210" t="s">
        <v>783</v>
      </c>
    </row>
    <row r="55" spans="1:14" s="2" customFormat="1" ht="15" customHeight="1" x14ac:dyDescent="0.15">
      <c r="A55" s="253"/>
      <c r="B55" s="250"/>
      <c r="C55" s="178" t="s">
        <v>593</v>
      </c>
      <c r="D55" s="179" t="s">
        <v>739</v>
      </c>
      <c r="E55" s="180" t="s">
        <v>354</v>
      </c>
      <c r="F55" s="181">
        <v>1</v>
      </c>
      <c r="G55" s="182">
        <v>21.1</v>
      </c>
      <c r="H55" s="183">
        <v>40735</v>
      </c>
      <c r="I55" s="183"/>
      <c r="J55" s="184" t="s">
        <v>128</v>
      </c>
      <c r="K55" s="184" t="s">
        <v>127</v>
      </c>
      <c r="L55" s="185">
        <v>90</v>
      </c>
      <c r="M55" s="186" t="s">
        <v>766</v>
      </c>
      <c r="N55" s="210" t="s">
        <v>772</v>
      </c>
    </row>
    <row r="56" spans="1:14" s="2" customFormat="1" ht="15" customHeight="1" x14ac:dyDescent="0.15">
      <c r="A56" s="253"/>
      <c r="B56" s="250"/>
      <c r="C56" s="178" t="s">
        <v>609</v>
      </c>
      <c r="D56" s="179" t="s">
        <v>739</v>
      </c>
      <c r="E56" s="180" t="s">
        <v>355</v>
      </c>
      <c r="F56" s="181">
        <v>1</v>
      </c>
      <c r="G56" s="182">
        <v>24.07</v>
      </c>
      <c r="H56" s="183">
        <v>40735</v>
      </c>
      <c r="I56" s="183">
        <v>43830</v>
      </c>
      <c r="J56" s="184" t="s">
        <v>154</v>
      </c>
      <c r="K56" s="184" t="s">
        <v>153</v>
      </c>
      <c r="L56" s="185">
        <v>180</v>
      </c>
      <c r="M56" s="186" t="s">
        <v>766</v>
      </c>
      <c r="N56" s="210" t="s">
        <v>772</v>
      </c>
    </row>
    <row r="57" spans="1:14" s="2" customFormat="1" ht="15" customHeight="1" x14ac:dyDescent="0.15">
      <c r="A57" s="253"/>
      <c r="B57" s="250"/>
      <c r="C57" s="178" t="s">
        <v>611</v>
      </c>
      <c r="D57" s="179" t="s">
        <v>739</v>
      </c>
      <c r="E57" s="180" t="s">
        <v>360</v>
      </c>
      <c r="F57" s="181">
        <v>1</v>
      </c>
      <c r="G57" s="182">
        <v>10.15</v>
      </c>
      <c r="H57" s="183">
        <v>40735</v>
      </c>
      <c r="I57" s="183"/>
      <c r="J57" s="184" t="s">
        <v>160</v>
      </c>
      <c r="K57" s="184" t="s">
        <v>159</v>
      </c>
      <c r="L57" s="185">
        <v>25</v>
      </c>
      <c r="M57" s="186" t="s">
        <v>780</v>
      </c>
      <c r="N57" s="210" t="s">
        <v>772</v>
      </c>
    </row>
    <row r="58" spans="1:14" ht="15" customHeight="1" x14ac:dyDescent="0.15">
      <c r="A58" s="253"/>
      <c r="B58" s="250"/>
      <c r="C58" s="178" t="s">
        <v>623</v>
      </c>
      <c r="D58" s="179" t="s">
        <v>739</v>
      </c>
      <c r="E58" s="180" t="s">
        <v>356</v>
      </c>
      <c r="F58" s="181">
        <v>1</v>
      </c>
      <c r="G58" s="182">
        <v>7.37</v>
      </c>
      <c r="H58" s="183">
        <v>40735</v>
      </c>
      <c r="I58" s="183">
        <v>45415</v>
      </c>
      <c r="J58" s="184" t="s">
        <v>175</v>
      </c>
      <c r="K58" s="184" t="s">
        <v>165</v>
      </c>
      <c r="L58" s="185">
        <v>10</v>
      </c>
      <c r="M58" s="186" t="s">
        <v>780</v>
      </c>
      <c r="N58" s="210" t="s">
        <v>772</v>
      </c>
    </row>
    <row r="59" spans="1:14" ht="15" customHeight="1" x14ac:dyDescent="0.15">
      <c r="A59" s="253"/>
      <c r="B59" s="250"/>
      <c r="C59" s="178" t="s">
        <v>634</v>
      </c>
      <c r="D59" s="179" t="s">
        <v>739</v>
      </c>
      <c r="E59" s="180" t="s">
        <v>357</v>
      </c>
      <c r="F59" s="181">
        <v>1</v>
      </c>
      <c r="G59" s="182">
        <v>18.899999999999999</v>
      </c>
      <c r="H59" s="183">
        <v>40735</v>
      </c>
      <c r="I59" s="183"/>
      <c r="J59" s="184">
        <v>38.559156000000002</v>
      </c>
      <c r="K59" s="184">
        <v>27.218561999999999</v>
      </c>
      <c r="L59" s="185">
        <v>820</v>
      </c>
      <c r="M59" s="186" t="s">
        <v>758</v>
      </c>
      <c r="N59" s="210" t="s">
        <v>791</v>
      </c>
    </row>
    <row r="60" spans="1:14" ht="15" customHeight="1" x14ac:dyDescent="0.15">
      <c r="A60" s="253"/>
      <c r="B60" s="250"/>
      <c r="C60" s="178" t="s">
        <v>683</v>
      </c>
      <c r="D60" s="179" t="s">
        <v>739</v>
      </c>
      <c r="E60" s="180" t="s">
        <v>358</v>
      </c>
      <c r="F60" s="181">
        <v>1</v>
      </c>
      <c r="G60" s="182">
        <v>30.29</v>
      </c>
      <c r="H60" s="183">
        <v>40735</v>
      </c>
      <c r="I60" s="183">
        <v>43248</v>
      </c>
      <c r="J60" s="184">
        <v>38.311912999999997</v>
      </c>
      <c r="K60" s="184">
        <v>26.386320999999999</v>
      </c>
      <c r="L60" s="185">
        <v>55</v>
      </c>
      <c r="M60" s="186" t="s">
        <v>796</v>
      </c>
      <c r="N60" s="210" t="s">
        <v>806</v>
      </c>
    </row>
    <row r="61" spans="1:14" ht="15" customHeight="1" x14ac:dyDescent="0.15">
      <c r="A61" s="254"/>
      <c r="B61" s="251"/>
      <c r="C61" s="103" t="s">
        <v>694</v>
      </c>
      <c r="D61" s="104" t="s">
        <v>739</v>
      </c>
      <c r="E61" s="115" t="s">
        <v>359</v>
      </c>
      <c r="F61" s="106">
        <v>1</v>
      </c>
      <c r="G61" s="107">
        <v>40.78</v>
      </c>
      <c r="H61" s="108">
        <v>40735</v>
      </c>
      <c r="I61" s="108">
        <v>41515</v>
      </c>
      <c r="J61" s="109">
        <v>38.549309000000001</v>
      </c>
      <c r="K61" s="109">
        <v>27.155891</v>
      </c>
      <c r="L61" s="110">
        <v>700</v>
      </c>
      <c r="M61" s="105" t="s">
        <v>766</v>
      </c>
      <c r="N61" s="211" t="s">
        <v>772</v>
      </c>
    </row>
    <row r="62" spans="1:14" ht="15" customHeight="1" x14ac:dyDescent="0.15">
      <c r="A62" s="252" t="s">
        <v>209</v>
      </c>
      <c r="B62" s="249" t="s">
        <v>30</v>
      </c>
      <c r="C62" s="96"/>
      <c r="D62" s="111"/>
      <c r="E62" s="112"/>
      <c r="F62" s="99">
        <v>3</v>
      </c>
      <c r="G62" s="100">
        <f>G63+G64+G65</f>
        <v>86.8</v>
      </c>
      <c r="H62" s="113"/>
      <c r="I62" s="97"/>
      <c r="J62" s="114"/>
      <c r="K62" s="114"/>
      <c r="L62" s="102"/>
      <c r="M62" s="98"/>
      <c r="N62" s="212"/>
    </row>
    <row r="63" spans="1:14" ht="15" customHeight="1" x14ac:dyDescent="0.15">
      <c r="A63" s="253"/>
      <c r="B63" s="250"/>
      <c r="C63" s="178" t="s">
        <v>685</v>
      </c>
      <c r="D63" s="179" t="s">
        <v>739</v>
      </c>
      <c r="E63" s="180" t="s">
        <v>353</v>
      </c>
      <c r="F63" s="181">
        <v>1</v>
      </c>
      <c r="G63" s="182">
        <v>11.73</v>
      </c>
      <c r="H63" s="183">
        <v>40735</v>
      </c>
      <c r="I63" s="183">
        <v>43515</v>
      </c>
      <c r="J63" s="184">
        <v>37.422398000000001</v>
      </c>
      <c r="K63" s="184">
        <v>27.220559999999999</v>
      </c>
      <c r="L63" s="185">
        <v>5</v>
      </c>
      <c r="M63" s="186" t="s">
        <v>796</v>
      </c>
      <c r="N63" s="210" t="s">
        <v>806</v>
      </c>
    </row>
    <row r="64" spans="1:14" ht="15" customHeight="1" x14ac:dyDescent="0.15">
      <c r="A64" s="253"/>
      <c r="B64" s="250"/>
      <c r="C64" s="178" t="s">
        <v>713</v>
      </c>
      <c r="D64" s="179" t="s">
        <v>739</v>
      </c>
      <c r="E64" s="180" t="s">
        <v>442</v>
      </c>
      <c r="F64" s="181">
        <v>1</v>
      </c>
      <c r="G64" s="182">
        <v>38.04</v>
      </c>
      <c r="H64" s="183">
        <v>41710</v>
      </c>
      <c r="I64" s="183">
        <v>43515</v>
      </c>
      <c r="J64" s="184" t="s">
        <v>445</v>
      </c>
      <c r="K64" s="184" t="s">
        <v>446</v>
      </c>
      <c r="L64" s="185">
        <v>738</v>
      </c>
      <c r="M64" s="186" t="s">
        <v>766</v>
      </c>
      <c r="N64" s="210" t="s">
        <v>772</v>
      </c>
    </row>
    <row r="65" spans="1:14" ht="15" customHeight="1" x14ac:dyDescent="0.15">
      <c r="A65" s="254"/>
      <c r="B65" s="251"/>
      <c r="C65" s="103" t="s">
        <v>714</v>
      </c>
      <c r="D65" s="104" t="s">
        <v>739</v>
      </c>
      <c r="E65" s="115" t="s">
        <v>441</v>
      </c>
      <c r="F65" s="106">
        <v>1</v>
      </c>
      <c r="G65" s="107">
        <v>37.03</v>
      </c>
      <c r="H65" s="108">
        <v>41710</v>
      </c>
      <c r="I65" s="108">
        <v>43196</v>
      </c>
      <c r="J65" s="116" t="s">
        <v>443</v>
      </c>
      <c r="K65" s="116" t="s">
        <v>444</v>
      </c>
      <c r="L65" s="110">
        <v>1191</v>
      </c>
      <c r="M65" s="105" t="s">
        <v>766</v>
      </c>
      <c r="N65" s="211" t="s">
        <v>772</v>
      </c>
    </row>
    <row r="66" spans="1:14" ht="15" customHeight="1" x14ac:dyDescent="0.15">
      <c r="A66" s="213" t="s">
        <v>210</v>
      </c>
      <c r="B66" s="164" t="s">
        <v>7</v>
      </c>
      <c r="C66" s="129"/>
      <c r="D66" s="145"/>
      <c r="E66" s="146"/>
      <c r="F66" s="132"/>
      <c r="G66" s="147"/>
      <c r="H66" s="161"/>
      <c r="I66" s="130"/>
      <c r="J66" s="134"/>
      <c r="K66" s="134"/>
      <c r="L66" s="136"/>
      <c r="M66" s="131"/>
      <c r="N66" s="214"/>
    </row>
    <row r="67" spans="1:14" ht="15" customHeight="1" x14ac:dyDescent="0.15">
      <c r="A67" s="252" t="s">
        <v>211</v>
      </c>
      <c r="B67" s="249" t="s">
        <v>5</v>
      </c>
      <c r="C67" s="96"/>
      <c r="D67" s="111"/>
      <c r="E67" s="112"/>
      <c r="F67" s="99">
        <v>9</v>
      </c>
      <c r="G67" s="100">
        <f>SUM(G68:G76)</f>
        <v>157.75</v>
      </c>
      <c r="H67" s="113"/>
      <c r="I67" s="97"/>
      <c r="J67" s="114"/>
      <c r="K67" s="114"/>
      <c r="L67" s="102"/>
      <c r="M67" s="98"/>
      <c r="N67" s="212"/>
    </row>
    <row r="68" spans="1:14" ht="15" customHeight="1" x14ac:dyDescent="0.15">
      <c r="A68" s="253"/>
      <c r="B68" s="250"/>
      <c r="C68" s="178" t="s">
        <v>539</v>
      </c>
      <c r="D68" s="179" t="s">
        <v>739</v>
      </c>
      <c r="E68" s="180" t="s">
        <v>538</v>
      </c>
      <c r="F68" s="181">
        <v>1</v>
      </c>
      <c r="G68" s="182">
        <v>24.58</v>
      </c>
      <c r="H68" s="183">
        <v>30651</v>
      </c>
      <c r="I68" s="183"/>
      <c r="J68" s="184" t="s">
        <v>903</v>
      </c>
      <c r="K68" s="184" t="s">
        <v>904</v>
      </c>
      <c r="L68" s="185">
        <v>10</v>
      </c>
      <c r="M68" s="186" t="s">
        <v>786</v>
      </c>
      <c r="N68" s="210" t="s">
        <v>772</v>
      </c>
    </row>
    <row r="69" spans="1:14" ht="15" customHeight="1" x14ac:dyDescent="0.15">
      <c r="A69" s="253"/>
      <c r="B69" s="250"/>
      <c r="C69" s="178" t="s">
        <v>596</v>
      </c>
      <c r="D69" s="179" t="s">
        <v>739</v>
      </c>
      <c r="E69" s="180" t="s">
        <v>388</v>
      </c>
      <c r="F69" s="181">
        <v>1</v>
      </c>
      <c r="G69" s="182">
        <v>20.53</v>
      </c>
      <c r="H69" s="183">
        <v>40735</v>
      </c>
      <c r="I69" s="183"/>
      <c r="J69" s="184" t="s">
        <v>136</v>
      </c>
      <c r="K69" s="184" t="s">
        <v>135</v>
      </c>
      <c r="L69" s="185">
        <v>10</v>
      </c>
      <c r="M69" s="186" t="s">
        <v>780</v>
      </c>
      <c r="N69" s="210" t="s">
        <v>772</v>
      </c>
    </row>
    <row r="70" spans="1:14" s="4" customFormat="1" ht="15" customHeight="1" x14ac:dyDescent="0.15">
      <c r="A70" s="253"/>
      <c r="B70" s="250"/>
      <c r="C70" s="178" t="s">
        <v>625</v>
      </c>
      <c r="D70" s="179" t="s">
        <v>739</v>
      </c>
      <c r="E70" s="180" t="s">
        <v>1143</v>
      </c>
      <c r="F70" s="181">
        <v>1</v>
      </c>
      <c r="G70" s="182">
        <v>2.65</v>
      </c>
      <c r="H70" s="183">
        <v>40735</v>
      </c>
      <c r="I70" s="183"/>
      <c r="J70" s="184" t="s">
        <v>181</v>
      </c>
      <c r="K70" s="184" t="s">
        <v>172</v>
      </c>
      <c r="L70" s="185">
        <v>10</v>
      </c>
      <c r="M70" s="186" t="s">
        <v>780</v>
      </c>
      <c r="N70" s="210" t="s">
        <v>772</v>
      </c>
    </row>
    <row r="71" spans="1:14" s="4" customFormat="1" ht="15" customHeight="1" x14ac:dyDescent="0.15">
      <c r="A71" s="253"/>
      <c r="B71" s="250"/>
      <c r="C71" s="178" t="s">
        <v>632</v>
      </c>
      <c r="D71" s="179" t="s">
        <v>739</v>
      </c>
      <c r="E71" s="180" t="s">
        <v>1038</v>
      </c>
      <c r="F71" s="181">
        <v>1</v>
      </c>
      <c r="G71" s="182">
        <v>36</v>
      </c>
      <c r="H71" s="183">
        <v>40735</v>
      </c>
      <c r="I71" s="183"/>
      <c r="J71" s="184">
        <v>36.793638000000001</v>
      </c>
      <c r="K71" s="184">
        <v>28.079419000000001</v>
      </c>
      <c r="L71" s="185">
        <v>25</v>
      </c>
      <c r="M71" s="186" t="s">
        <v>780</v>
      </c>
      <c r="N71" s="210" t="s">
        <v>772</v>
      </c>
    </row>
    <row r="72" spans="1:14" ht="15" customHeight="1" x14ac:dyDescent="0.15">
      <c r="A72" s="253"/>
      <c r="B72" s="250"/>
      <c r="C72" s="178" t="s">
        <v>640</v>
      </c>
      <c r="D72" s="179" t="s">
        <v>739</v>
      </c>
      <c r="E72" s="180" t="s">
        <v>389</v>
      </c>
      <c r="F72" s="181">
        <v>1</v>
      </c>
      <c r="G72" s="182">
        <v>20.87</v>
      </c>
      <c r="H72" s="183">
        <v>40735</v>
      </c>
      <c r="I72" s="183">
        <v>43279</v>
      </c>
      <c r="J72" s="184">
        <v>36.709454999999998</v>
      </c>
      <c r="K72" s="184">
        <v>29.030833000000001</v>
      </c>
      <c r="L72" s="185">
        <v>30</v>
      </c>
      <c r="M72" s="186" t="s">
        <v>780</v>
      </c>
      <c r="N72" s="210" t="s">
        <v>791</v>
      </c>
    </row>
    <row r="73" spans="1:14" ht="15" customHeight="1" x14ac:dyDescent="0.15">
      <c r="A73" s="253"/>
      <c r="B73" s="250"/>
      <c r="C73" s="178" t="s">
        <v>647</v>
      </c>
      <c r="D73" s="179" t="s">
        <v>739</v>
      </c>
      <c r="E73" s="180" t="s">
        <v>390</v>
      </c>
      <c r="F73" s="181">
        <v>1</v>
      </c>
      <c r="G73" s="182">
        <v>4.2</v>
      </c>
      <c r="H73" s="183">
        <v>40735</v>
      </c>
      <c r="I73" s="183"/>
      <c r="J73" s="184">
        <v>36.757643000000002</v>
      </c>
      <c r="K73" s="184">
        <v>27.893446999999998</v>
      </c>
      <c r="L73" s="185">
        <v>15</v>
      </c>
      <c r="M73" s="186" t="s">
        <v>780</v>
      </c>
      <c r="N73" s="210" t="s">
        <v>772</v>
      </c>
    </row>
    <row r="74" spans="1:14" ht="15" customHeight="1" x14ac:dyDescent="0.15">
      <c r="A74" s="253"/>
      <c r="B74" s="250"/>
      <c r="C74" s="178" t="s">
        <v>653</v>
      </c>
      <c r="D74" s="179" t="s">
        <v>739</v>
      </c>
      <c r="E74" s="180" t="s">
        <v>391</v>
      </c>
      <c r="F74" s="181">
        <v>1</v>
      </c>
      <c r="G74" s="182">
        <v>15.28</v>
      </c>
      <c r="H74" s="183">
        <v>40735</v>
      </c>
      <c r="I74" s="183">
        <v>43830</v>
      </c>
      <c r="J74" s="184">
        <v>36.718798999999997</v>
      </c>
      <c r="K74" s="184">
        <v>29.023040000000002</v>
      </c>
      <c r="L74" s="185">
        <v>15</v>
      </c>
      <c r="M74" s="186" t="s">
        <v>780</v>
      </c>
      <c r="N74" s="210" t="s">
        <v>798</v>
      </c>
    </row>
    <row r="75" spans="1:14" ht="15" customHeight="1" x14ac:dyDescent="0.15">
      <c r="A75" s="253"/>
      <c r="B75" s="250"/>
      <c r="C75" s="178" t="s">
        <v>664</v>
      </c>
      <c r="D75" s="179" t="s">
        <v>739</v>
      </c>
      <c r="E75" s="180" t="s">
        <v>392</v>
      </c>
      <c r="F75" s="181">
        <v>1</v>
      </c>
      <c r="G75" s="182">
        <v>4.43</v>
      </c>
      <c r="H75" s="183">
        <v>40735</v>
      </c>
      <c r="I75" s="183">
        <v>43830</v>
      </c>
      <c r="J75" s="184">
        <v>36.717410000000001</v>
      </c>
      <c r="K75" s="184">
        <v>29.018701</v>
      </c>
      <c r="L75" s="185">
        <v>15</v>
      </c>
      <c r="M75" s="186" t="s">
        <v>780</v>
      </c>
      <c r="N75" s="210" t="s">
        <v>798</v>
      </c>
    </row>
    <row r="76" spans="1:14" s="4" customFormat="1" ht="15" customHeight="1" x14ac:dyDescent="0.15">
      <c r="A76" s="254"/>
      <c r="B76" s="251"/>
      <c r="C76" s="103" t="s">
        <v>689</v>
      </c>
      <c r="D76" s="142" t="s">
        <v>739</v>
      </c>
      <c r="E76" s="115" t="s">
        <v>1037</v>
      </c>
      <c r="F76" s="141">
        <v>1</v>
      </c>
      <c r="G76" s="122">
        <v>29.21</v>
      </c>
      <c r="H76" s="123">
        <v>40735</v>
      </c>
      <c r="I76" s="123">
        <v>40913</v>
      </c>
      <c r="J76" s="124" t="s">
        <v>191</v>
      </c>
      <c r="K76" s="124" t="s">
        <v>190</v>
      </c>
      <c r="L76" s="125">
        <v>30</v>
      </c>
      <c r="M76" s="126" t="s">
        <v>780</v>
      </c>
      <c r="N76" s="215" t="s">
        <v>808</v>
      </c>
    </row>
    <row r="77" spans="1:14" ht="15" customHeight="1" x14ac:dyDescent="0.15">
      <c r="A77" s="258" t="s">
        <v>212</v>
      </c>
      <c r="B77" s="261" t="s">
        <v>4</v>
      </c>
      <c r="C77" s="159"/>
      <c r="D77" s="111"/>
      <c r="E77" s="112"/>
      <c r="F77" s="99">
        <v>4</v>
      </c>
      <c r="G77" s="100">
        <f>G78+G79+G80+G81</f>
        <v>52.540000000000006</v>
      </c>
      <c r="H77" s="113"/>
      <c r="I77" s="97"/>
      <c r="J77" s="114"/>
      <c r="K77" s="114"/>
      <c r="L77" s="102"/>
      <c r="M77" s="98" t="s">
        <v>836</v>
      </c>
      <c r="N77" s="212" t="s">
        <v>772</v>
      </c>
    </row>
    <row r="78" spans="1:14" ht="15" customHeight="1" x14ac:dyDescent="0.15">
      <c r="A78" s="259"/>
      <c r="B78" s="262"/>
      <c r="C78" s="178" t="s">
        <v>560</v>
      </c>
      <c r="D78" s="179" t="s">
        <v>739</v>
      </c>
      <c r="E78" s="180" t="s">
        <v>329</v>
      </c>
      <c r="F78" s="181">
        <v>1</v>
      </c>
      <c r="G78" s="182">
        <v>12.03</v>
      </c>
      <c r="H78" s="183">
        <v>39560</v>
      </c>
      <c r="I78" s="183">
        <v>42843</v>
      </c>
      <c r="J78" s="184">
        <v>38.604028</v>
      </c>
      <c r="K78" s="184">
        <v>27.385673000000001</v>
      </c>
      <c r="L78" s="185">
        <v>190</v>
      </c>
      <c r="M78" s="186" t="s">
        <v>766</v>
      </c>
      <c r="N78" s="210" t="s">
        <v>772</v>
      </c>
    </row>
    <row r="79" spans="1:14" ht="15" customHeight="1" x14ac:dyDescent="0.15">
      <c r="A79" s="259"/>
      <c r="B79" s="262"/>
      <c r="C79" s="178" t="s">
        <v>1089</v>
      </c>
      <c r="D79" s="179" t="s">
        <v>739</v>
      </c>
      <c r="E79" s="180" t="s">
        <v>1120</v>
      </c>
      <c r="F79" s="181">
        <v>1</v>
      </c>
      <c r="G79" s="182">
        <v>17.079999999999998</v>
      </c>
      <c r="H79" s="183">
        <v>44681</v>
      </c>
      <c r="I79" s="183">
        <v>45650</v>
      </c>
      <c r="J79" s="184" t="s">
        <v>1069</v>
      </c>
      <c r="K79" s="184" t="s">
        <v>1070</v>
      </c>
      <c r="L79" s="185">
        <v>185</v>
      </c>
      <c r="M79" s="186"/>
      <c r="N79" s="210"/>
    </row>
    <row r="80" spans="1:14" ht="15" customHeight="1" x14ac:dyDescent="0.15">
      <c r="A80" s="259"/>
      <c r="B80" s="262"/>
      <c r="C80" s="178" t="s">
        <v>677</v>
      </c>
      <c r="D80" s="179" t="s">
        <v>739</v>
      </c>
      <c r="E80" s="180" t="s">
        <v>361</v>
      </c>
      <c r="F80" s="181">
        <v>1</v>
      </c>
      <c r="G80" s="182">
        <v>4.84</v>
      </c>
      <c r="H80" s="183">
        <v>40735</v>
      </c>
      <c r="I80" s="183">
        <v>42305</v>
      </c>
      <c r="J80" s="184">
        <v>38.586208999999997</v>
      </c>
      <c r="K80" s="184">
        <v>27.352882000000001</v>
      </c>
      <c r="L80" s="185">
        <v>180</v>
      </c>
      <c r="M80" s="186" t="s">
        <v>766</v>
      </c>
      <c r="N80" s="210" t="s">
        <v>772</v>
      </c>
    </row>
    <row r="81" spans="1:14" ht="15" customHeight="1" x14ac:dyDescent="0.15">
      <c r="A81" s="260"/>
      <c r="B81" s="263"/>
      <c r="C81" s="160" t="s">
        <v>1021</v>
      </c>
      <c r="D81" s="104" t="s">
        <v>739</v>
      </c>
      <c r="E81" s="115" t="s">
        <v>1157</v>
      </c>
      <c r="F81" s="106">
        <v>1</v>
      </c>
      <c r="G81" s="107">
        <v>18.59</v>
      </c>
      <c r="H81" s="108">
        <v>45825</v>
      </c>
      <c r="I81" s="108"/>
      <c r="J81" s="109" t="s">
        <v>1158</v>
      </c>
      <c r="K81" s="109" t="s">
        <v>1159</v>
      </c>
      <c r="L81" s="110">
        <v>1650</v>
      </c>
      <c r="M81" s="105" t="s">
        <v>1160</v>
      </c>
      <c r="N81" s="211" t="s">
        <v>791</v>
      </c>
    </row>
    <row r="82" spans="1:14" ht="15" customHeight="1" x14ac:dyDescent="0.15">
      <c r="A82" s="252" t="s">
        <v>213</v>
      </c>
      <c r="B82" s="249" t="s">
        <v>6</v>
      </c>
      <c r="C82" s="96"/>
      <c r="D82" s="111"/>
      <c r="E82" s="112"/>
      <c r="F82" s="99">
        <v>4</v>
      </c>
      <c r="G82" s="100">
        <f>G83+G84+G85+G86</f>
        <v>389.19</v>
      </c>
      <c r="H82" s="113"/>
      <c r="I82" s="97"/>
      <c r="J82" s="114"/>
      <c r="K82" s="114"/>
      <c r="L82" s="102"/>
      <c r="M82" s="98"/>
      <c r="N82" s="212"/>
    </row>
    <row r="83" spans="1:14" ht="15" customHeight="1" x14ac:dyDescent="0.15">
      <c r="A83" s="253"/>
      <c r="B83" s="250"/>
      <c r="C83" s="178" t="s">
        <v>557</v>
      </c>
      <c r="D83" s="179" t="s">
        <v>747</v>
      </c>
      <c r="E83" s="180" t="s">
        <v>333</v>
      </c>
      <c r="F83" s="181">
        <v>1</v>
      </c>
      <c r="G83" s="182">
        <v>66.900000000000006</v>
      </c>
      <c r="H83" s="183">
        <v>39541</v>
      </c>
      <c r="I83" s="183">
        <v>45639</v>
      </c>
      <c r="J83" s="184">
        <v>38.794885999999998</v>
      </c>
      <c r="K83" s="184">
        <v>30.379491999999999</v>
      </c>
      <c r="L83" s="185">
        <v>1060</v>
      </c>
      <c r="M83" s="186" t="s">
        <v>781</v>
      </c>
      <c r="N83" s="210" t="s">
        <v>772</v>
      </c>
    </row>
    <row r="84" spans="1:14" ht="15" customHeight="1" x14ac:dyDescent="0.15">
      <c r="A84" s="253"/>
      <c r="B84" s="250"/>
      <c r="C84" s="178" t="s">
        <v>965</v>
      </c>
      <c r="D84" s="179" t="s">
        <v>747</v>
      </c>
      <c r="E84" s="180" t="s">
        <v>862</v>
      </c>
      <c r="F84" s="181">
        <v>1</v>
      </c>
      <c r="G84" s="182">
        <v>54.76</v>
      </c>
      <c r="H84" s="183">
        <v>42887</v>
      </c>
      <c r="I84" s="183"/>
      <c r="J84" s="184" t="s">
        <v>863</v>
      </c>
      <c r="K84" s="184" t="s">
        <v>864</v>
      </c>
      <c r="L84" s="185">
        <v>1230</v>
      </c>
      <c r="M84" s="186" t="s">
        <v>782</v>
      </c>
      <c r="N84" s="210" t="s">
        <v>783</v>
      </c>
    </row>
    <row r="85" spans="1:14" s="2" customFormat="1" ht="15" customHeight="1" x14ac:dyDescent="0.15">
      <c r="A85" s="253"/>
      <c r="B85" s="250"/>
      <c r="C85" s="178" t="s">
        <v>936</v>
      </c>
      <c r="D85" s="179" t="s">
        <v>747</v>
      </c>
      <c r="E85" s="180" t="s">
        <v>1004</v>
      </c>
      <c r="F85" s="181">
        <v>1</v>
      </c>
      <c r="G85" s="182">
        <v>51.67</v>
      </c>
      <c r="H85" s="183">
        <v>43248</v>
      </c>
      <c r="I85" s="183"/>
      <c r="J85" s="184" t="s">
        <v>938</v>
      </c>
      <c r="K85" s="184" t="s">
        <v>939</v>
      </c>
      <c r="L85" s="185">
        <v>1204</v>
      </c>
      <c r="M85" s="186" t="s">
        <v>766</v>
      </c>
      <c r="N85" s="210" t="s">
        <v>772</v>
      </c>
    </row>
    <row r="86" spans="1:14" s="2" customFormat="1" ht="15" customHeight="1" x14ac:dyDescent="0.15">
      <c r="A86" s="254"/>
      <c r="B86" s="251"/>
      <c r="C86" s="103" t="s">
        <v>937</v>
      </c>
      <c r="D86" s="104" t="s">
        <v>747</v>
      </c>
      <c r="E86" s="115" t="s">
        <v>1003</v>
      </c>
      <c r="F86" s="106">
        <v>1</v>
      </c>
      <c r="G86" s="107">
        <v>215.86</v>
      </c>
      <c r="H86" s="108">
        <v>43249</v>
      </c>
      <c r="I86" s="108">
        <v>43830</v>
      </c>
      <c r="J86" s="109" t="s">
        <v>940</v>
      </c>
      <c r="K86" s="109" t="s">
        <v>941</v>
      </c>
      <c r="L86" s="110">
        <v>1268</v>
      </c>
      <c r="M86" s="105" t="s">
        <v>758</v>
      </c>
      <c r="N86" s="211" t="s">
        <v>791</v>
      </c>
    </row>
    <row r="87" spans="1:14" s="2" customFormat="1" ht="15" customHeight="1" x14ac:dyDescent="0.15">
      <c r="A87" s="252" t="s">
        <v>214</v>
      </c>
      <c r="B87" s="249" t="s">
        <v>32</v>
      </c>
      <c r="C87" s="96"/>
      <c r="D87" s="111"/>
      <c r="E87" s="112"/>
      <c r="F87" s="99">
        <v>4</v>
      </c>
      <c r="G87" s="140">
        <f>G88+G89+G90+G91</f>
        <v>171.86766349999999</v>
      </c>
      <c r="H87" s="113"/>
      <c r="I87" s="113"/>
      <c r="J87" s="114"/>
      <c r="K87" s="114"/>
      <c r="L87" s="102"/>
      <c r="M87" s="98"/>
      <c r="N87" s="216"/>
    </row>
    <row r="88" spans="1:14" ht="15" customHeight="1" x14ac:dyDescent="0.15">
      <c r="A88" s="253"/>
      <c r="B88" s="250"/>
      <c r="C88" s="178" t="s">
        <v>1068</v>
      </c>
      <c r="D88" s="179" t="s">
        <v>747</v>
      </c>
      <c r="E88" s="180" t="s">
        <v>1074</v>
      </c>
      <c r="F88" s="181">
        <v>1</v>
      </c>
      <c r="G88" s="182">
        <v>12.047663500000001</v>
      </c>
      <c r="H88" s="183">
        <v>44280</v>
      </c>
      <c r="I88" s="183"/>
      <c r="J88" s="184" t="s">
        <v>1042</v>
      </c>
      <c r="K88" s="184" t="s">
        <v>1041</v>
      </c>
      <c r="L88" s="185">
        <v>1075</v>
      </c>
      <c r="M88" s="186" t="s">
        <v>766</v>
      </c>
      <c r="N88" s="210" t="s">
        <v>791</v>
      </c>
    </row>
    <row r="89" spans="1:14" ht="15" customHeight="1" x14ac:dyDescent="0.15">
      <c r="A89" s="253"/>
      <c r="B89" s="250"/>
      <c r="C89" s="178" t="s">
        <v>590</v>
      </c>
      <c r="D89" s="179" t="s">
        <v>747</v>
      </c>
      <c r="E89" s="180" t="s">
        <v>343</v>
      </c>
      <c r="F89" s="181">
        <v>1</v>
      </c>
      <c r="G89" s="182">
        <v>34.61</v>
      </c>
      <c r="H89" s="183">
        <v>40735</v>
      </c>
      <c r="I89" s="183">
        <v>41354</v>
      </c>
      <c r="J89" s="184" t="s">
        <v>124</v>
      </c>
      <c r="K89" s="184" t="s">
        <v>123</v>
      </c>
      <c r="L89" s="185">
        <v>1125</v>
      </c>
      <c r="M89" s="186" t="s">
        <v>766</v>
      </c>
      <c r="N89" s="210" t="s">
        <v>772</v>
      </c>
    </row>
    <row r="90" spans="1:14" ht="15" customHeight="1" x14ac:dyDescent="0.15">
      <c r="A90" s="253"/>
      <c r="B90" s="250"/>
      <c r="C90" s="178" t="s">
        <v>613</v>
      </c>
      <c r="D90" s="179" t="s">
        <v>747</v>
      </c>
      <c r="E90" s="180" t="s">
        <v>344</v>
      </c>
      <c r="F90" s="181">
        <v>1</v>
      </c>
      <c r="G90" s="182">
        <v>47.23</v>
      </c>
      <c r="H90" s="183">
        <v>40735</v>
      </c>
      <c r="I90" s="183">
        <v>42702</v>
      </c>
      <c r="J90" s="184" t="s">
        <v>858</v>
      </c>
      <c r="K90" s="184" t="s">
        <v>860</v>
      </c>
      <c r="L90" s="185">
        <v>1020</v>
      </c>
      <c r="M90" s="186" t="s">
        <v>834</v>
      </c>
      <c r="N90" s="210" t="s">
        <v>791</v>
      </c>
    </row>
    <row r="91" spans="1:14" ht="15" customHeight="1" x14ac:dyDescent="0.15">
      <c r="A91" s="254"/>
      <c r="B91" s="251"/>
      <c r="C91" s="103" t="s">
        <v>966</v>
      </c>
      <c r="D91" s="128" t="s">
        <v>747</v>
      </c>
      <c r="E91" s="105" t="s">
        <v>857</v>
      </c>
      <c r="F91" s="106">
        <v>1</v>
      </c>
      <c r="G91" s="107">
        <v>77.98</v>
      </c>
      <c r="H91" s="108">
        <v>42815</v>
      </c>
      <c r="I91" s="108">
        <v>43830</v>
      </c>
      <c r="J91" s="109" t="s">
        <v>859</v>
      </c>
      <c r="K91" s="109" t="s">
        <v>861</v>
      </c>
      <c r="L91" s="110">
        <v>1370</v>
      </c>
      <c r="M91" s="105" t="s">
        <v>766</v>
      </c>
      <c r="N91" s="211" t="s">
        <v>791</v>
      </c>
    </row>
    <row r="92" spans="1:14" ht="15" customHeight="1" x14ac:dyDescent="0.15">
      <c r="A92" s="252" t="s">
        <v>215</v>
      </c>
      <c r="B92" s="249" t="s">
        <v>33</v>
      </c>
      <c r="C92" s="96"/>
      <c r="D92" s="111"/>
      <c r="E92" s="112"/>
      <c r="F92" s="99">
        <v>3</v>
      </c>
      <c r="G92" s="100">
        <v>322.95999999999998</v>
      </c>
      <c r="H92" s="113"/>
      <c r="I92" s="97"/>
      <c r="J92" s="114"/>
      <c r="K92" s="114"/>
      <c r="L92" s="102"/>
      <c r="M92" s="98"/>
      <c r="N92" s="212"/>
    </row>
    <row r="93" spans="1:14" ht="15" customHeight="1" x14ac:dyDescent="0.15">
      <c r="A93" s="253"/>
      <c r="B93" s="250"/>
      <c r="C93" s="178" t="s">
        <v>704</v>
      </c>
      <c r="D93" s="179" t="s">
        <v>747</v>
      </c>
      <c r="E93" s="180" t="s">
        <v>430</v>
      </c>
      <c r="F93" s="181">
        <v>1</v>
      </c>
      <c r="G93" s="182">
        <v>119.21</v>
      </c>
      <c r="H93" s="183">
        <v>41452</v>
      </c>
      <c r="I93" s="183"/>
      <c r="J93" s="184" t="s">
        <v>447</v>
      </c>
      <c r="K93" s="184" t="s">
        <v>448</v>
      </c>
      <c r="L93" s="185">
        <v>594</v>
      </c>
      <c r="M93" s="186" t="s">
        <v>812</v>
      </c>
      <c r="N93" s="210" t="s">
        <v>791</v>
      </c>
    </row>
    <row r="94" spans="1:14" ht="15" customHeight="1" x14ac:dyDescent="0.15">
      <c r="A94" s="253"/>
      <c r="B94" s="250"/>
      <c r="C94" s="178" t="s">
        <v>738</v>
      </c>
      <c r="D94" s="179" t="s">
        <v>747</v>
      </c>
      <c r="E94" s="180" t="s">
        <v>532</v>
      </c>
      <c r="F94" s="181">
        <v>1</v>
      </c>
      <c r="G94" s="182">
        <v>53.5</v>
      </c>
      <c r="H94" s="183">
        <v>42543</v>
      </c>
      <c r="I94" s="183">
        <v>43544</v>
      </c>
      <c r="J94" s="184" t="s">
        <v>533</v>
      </c>
      <c r="K94" s="184" t="s">
        <v>534</v>
      </c>
      <c r="L94" s="185">
        <v>510</v>
      </c>
      <c r="M94" s="186" t="s">
        <v>822</v>
      </c>
      <c r="N94" s="210" t="s">
        <v>783</v>
      </c>
    </row>
    <row r="95" spans="1:14" s="2" customFormat="1" ht="15" customHeight="1" x14ac:dyDescent="0.15">
      <c r="A95" s="254"/>
      <c r="B95" s="251"/>
      <c r="C95" s="103" t="s">
        <v>927</v>
      </c>
      <c r="D95" s="104" t="s">
        <v>747</v>
      </c>
      <c r="E95" s="115" t="s">
        <v>989</v>
      </c>
      <c r="F95" s="106">
        <v>1</v>
      </c>
      <c r="G95" s="107">
        <v>150.25</v>
      </c>
      <c r="H95" s="108">
        <v>43236</v>
      </c>
      <c r="I95" s="128"/>
      <c r="J95" s="109" t="s">
        <v>928</v>
      </c>
      <c r="K95" s="109" t="s">
        <v>929</v>
      </c>
      <c r="L95" s="110">
        <v>1007</v>
      </c>
      <c r="M95" s="105" t="s">
        <v>835</v>
      </c>
      <c r="N95" s="211" t="s">
        <v>791</v>
      </c>
    </row>
    <row r="96" spans="1:14" s="2" customFormat="1" ht="15" customHeight="1" x14ac:dyDescent="0.15">
      <c r="A96" s="252" t="s">
        <v>216</v>
      </c>
      <c r="B96" s="249" t="s">
        <v>1</v>
      </c>
      <c r="C96" s="96"/>
      <c r="D96" s="111"/>
      <c r="E96" s="112"/>
      <c r="F96" s="99">
        <v>3</v>
      </c>
      <c r="G96" s="140">
        <f>G97+G98+G99</f>
        <v>614.78</v>
      </c>
      <c r="H96" s="113"/>
      <c r="I96" s="97"/>
      <c r="J96" s="114"/>
      <c r="K96" s="114"/>
      <c r="L96" s="102"/>
      <c r="M96" s="98"/>
      <c r="N96" s="216"/>
    </row>
    <row r="97" spans="1:14" ht="15" customHeight="1" x14ac:dyDescent="0.15">
      <c r="A97" s="253"/>
      <c r="B97" s="250"/>
      <c r="C97" s="178" t="s">
        <v>1087</v>
      </c>
      <c r="D97" s="179" t="s">
        <v>752</v>
      </c>
      <c r="E97" s="180" t="s">
        <v>1075</v>
      </c>
      <c r="F97" s="181">
        <v>1</v>
      </c>
      <c r="G97" s="182">
        <v>98</v>
      </c>
      <c r="H97" s="183">
        <v>44306</v>
      </c>
      <c r="I97" s="183">
        <v>45639</v>
      </c>
      <c r="J97" s="184" t="s">
        <v>1044</v>
      </c>
      <c r="K97" s="184" t="s">
        <v>1043</v>
      </c>
      <c r="L97" s="185">
        <v>635</v>
      </c>
      <c r="M97" s="186" t="s">
        <v>1045</v>
      </c>
      <c r="N97" s="210" t="s">
        <v>1046</v>
      </c>
    </row>
    <row r="98" spans="1:14" ht="15" customHeight="1" x14ac:dyDescent="0.15">
      <c r="A98" s="253"/>
      <c r="B98" s="250"/>
      <c r="C98" s="178" t="s">
        <v>675</v>
      </c>
      <c r="D98" s="179" t="s">
        <v>752</v>
      </c>
      <c r="E98" s="180" t="s">
        <v>405</v>
      </c>
      <c r="F98" s="181">
        <v>1</v>
      </c>
      <c r="G98" s="182">
        <v>43.04</v>
      </c>
      <c r="H98" s="183">
        <v>40735</v>
      </c>
      <c r="I98" s="183">
        <v>41232</v>
      </c>
      <c r="J98" s="184">
        <v>39.902375999999997</v>
      </c>
      <c r="K98" s="184">
        <v>28.385774000000001</v>
      </c>
      <c r="L98" s="185">
        <v>490</v>
      </c>
      <c r="M98" s="186" t="s">
        <v>803</v>
      </c>
      <c r="N98" s="210" t="s">
        <v>804</v>
      </c>
    </row>
    <row r="99" spans="1:14" ht="15" customHeight="1" x14ac:dyDescent="0.15">
      <c r="A99" s="254"/>
      <c r="B99" s="251"/>
      <c r="C99" s="103" t="s">
        <v>712</v>
      </c>
      <c r="D99" s="104" t="s">
        <v>752</v>
      </c>
      <c r="E99" s="115" t="s">
        <v>1193</v>
      </c>
      <c r="F99" s="106">
        <v>1</v>
      </c>
      <c r="G99" s="107">
        <v>473.74</v>
      </c>
      <c r="H99" s="108">
        <v>41697</v>
      </c>
      <c r="I99" s="108">
        <v>42786</v>
      </c>
      <c r="J99" s="109" t="s">
        <v>449</v>
      </c>
      <c r="K99" s="109" t="s">
        <v>450</v>
      </c>
      <c r="L99" s="110">
        <v>737</v>
      </c>
      <c r="M99" s="105" t="s">
        <v>761</v>
      </c>
      <c r="N99" s="211" t="s">
        <v>811</v>
      </c>
    </row>
    <row r="100" spans="1:14" ht="15" customHeight="1" x14ac:dyDescent="0.15">
      <c r="A100" s="252" t="s">
        <v>217</v>
      </c>
      <c r="B100" s="249" t="s">
        <v>34</v>
      </c>
      <c r="C100" s="96"/>
      <c r="D100" s="111"/>
      <c r="E100" s="112"/>
      <c r="F100" s="99">
        <v>3</v>
      </c>
      <c r="G100" s="100">
        <v>236.62</v>
      </c>
      <c r="H100" s="113"/>
      <c r="I100" s="97"/>
      <c r="J100" s="114"/>
      <c r="K100" s="114"/>
      <c r="L100" s="102"/>
      <c r="M100" s="98"/>
      <c r="N100" s="212"/>
    </row>
    <row r="101" spans="1:14" ht="15" customHeight="1" x14ac:dyDescent="0.15">
      <c r="A101" s="253"/>
      <c r="B101" s="250"/>
      <c r="C101" s="178" t="s">
        <v>661</v>
      </c>
      <c r="D101" s="179" t="s">
        <v>747</v>
      </c>
      <c r="E101" s="180" t="s">
        <v>362</v>
      </c>
      <c r="F101" s="181">
        <v>1</v>
      </c>
      <c r="G101" s="182">
        <v>128.97</v>
      </c>
      <c r="H101" s="183">
        <v>40735</v>
      </c>
      <c r="I101" s="183">
        <v>43830</v>
      </c>
      <c r="J101" s="184">
        <v>39.697820999999998</v>
      </c>
      <c r="K101" s="184">
        <v>30.319395</v>
      </c>
      <c r="L101" s="185">
        <v>920</v>
      </c>
      <c r="M101" s="186" t="s">
        <v>766</v>
      </c>
      <c r="N101" s="210" t="s">
        <v>772</v>
      </c>
    </row>
    <row r="102" spans="1:14" ht="15" customHeight="1" x14ac:dyDescent="0.15">
      <c r="A102" s="253"/>
      <c r="B102" s="250"/>
      <c r="C102" s="178" t="s">
        <v>967</v>
      </c>
      <c r="D102" s="179" t="s">
        <v>747</v>
      </c>
      <c r="E102" s="180" t="s">
        <v>883</v>
      </c>
      <c r="F102" s="181">
        <v>1</v>
      </c>
      <c r="G102" s="182">
        <v>61.38</v>
      </c>
      <c r="H102" s="183">
        <v>42947</v>
      </c>
      <c r="I102" s="183">
        <v>43830</v>
      </c>
      <c r="J102" s="184" t="s">
        <v>884</v>
      </c>
      <c r="K102" s="184" t="s">
        <v>885</v>
      </c>
      <c r="L102" s="185">
        <v>1273</v>
      </c>
      <c r="M102" s="186" t="s">
        <v>875</v>
      </c>
      <c r="N102" s="210" t="s">
        <v>773</v>
      </c>
    </row>
    <row r="103" spans="1:14" ht="15" customHeight="1" x14ac:dyDescent="0.15">
      <c r="A103" s="254"/>
      <c r="B103" s="251"/>
      <c r="C103" s="103" t="s">
        <v>1128</v>
      </c>
      <c r="D103" s="104" t="s">
        <v>747</v>
      </c>
      <c r="E103" s="115" t="s">
        <v>1144</v>
      </c>
      <c r="F103" s="106">
        <v>1</v>
      </c>
      <c r="G103" s="107">
        <v>46.27</v>
      </c>
      <c r="H103" s="108">
        <v>45238</v>
      </c>
      <c r="I103" s="108"/>
      <c r="J103" s="109" t="s">
        <v>1113</v>
      </c>
      <c r="K103" s="109" t="s">
        <v>1114</v>
      </c>
      <c r="L103" s="110">
        <v>890</v>
      </c>
      <c r="M103" s="105" t="s">
        <v>875</v>
      </c>
      <c r="N103" s="211" t="s">
        <v>773</v>
      </c>
    </row>
    <row r="104" spans="1:14" ht="15" customHeight="1" x14ac:dyDescent="0.15">
      <c r="A104" s="252" t="s">
        <v>218</v>
      </c>
      <c r="B104" s="249" t="s">
        <v>29</v>
      </c>
      <c r="C104" s="96"/>
      <c r="D104" s="111"/>
      <c r="E104" s="112"/>
      <c r="F104" s="99">
        <v>4</v>
      </c>
      <c r="G104" s="100">
        <v>638.02</v>
      </c>
      <c r="H104" s="113"/>
      <c r="I104" s="97"/>
      <c r="J104" s="114"/>
      <c r="K104" s="114"/>
      <c r="L104" s="102"/>
      <c r="M104" s="98"/>
      <c r="N104" s="212"/>
    </row>
    <row r="105" spans="1:14" ht="15" customHeight="1" x14ac:dyDescent="0.15">
      <c r="A105" s="253"/>
      <c r="B105" s="250"/>
      <c r="C105" s="178" t="s">
        <v>654</v>
      </c>
      <c r="D105" s="179" t="s">
        <v>752</v>
      </c>
      <c r="E105" s="180" t="s">
        <v>351</v>
      </c>
      <c r="F105" s="181">
        <v>1</v>
      </c>
      <c r="G105" s="182">
        <v>61.87</v>
      </c>
      <c r="H105" s="183">
        <v>40735</v>
      </c>
      <c r="I105" s="183">
        <v>42947</v>
      </c>
      <c r="J105" s="184">
        <v>40.014035999999997</v>
      </c>
      <c r="K105" s="184">
        <v>29.796685</v>
      </c>
      <c r="L105" s="185">
        <v>870</v>
      </c>
      <c r="M105" s="186" t="s">
        <v>788</v>
      </c>
      <c r="N105" s="210" t="s">
        <v>799</v>
      </c>
    </row>
    <row r="106" spans="1:14" ht="15" customHeight="1" x14ac:dyDescent="0.15">
      <c r="A106" s="253"/>
      <c r="B106" s="250"/>
      <c r="C106" s="178" t="s">
        <v>701</v>
      </c>
      <c r="D106" s="179" t="s">
        <v>752</v>
      </c>
      <c r="E106" s="180" t="s">
        <v>423</v>
      </c>
      <c r="F106" s="181">
        <v>1</v>
      </c>
      <c r="G106" s="182">
        <v>397.59</v>
      </c>
      <c r="H106" s="183">
        <v>41269</v>
      </c>
      <c r="I106" s="183">
        <v>41738</v>
      </c>
      <c r="J106" s="184" t="s">
        <v>451</v>
      </c>
      <c r="K106" s="184" t="s">
        <v>452</v>
      </c>
      <c r="L106" s="185">
        <v>710</v>
      </c>
      <c r="M106" s="186" t="s">
        <v>812</v>
      </c>
      <c r="N106" s="210" t="s">
        <v>813</v>
      </c>
    </row>
    <row r="107" spans="1:14" s="2" customFormat="1" ht="15" customHeight="1" x14ac:dyDescent="0.15">
      <c r="A107" s="253"/>
      <c r="B107" s="250"/>
      <c r="C107" s="178" t="s">
        <v>952</v>
      </c>
      <c r="D107" s="179" t="s">
        <v>752</v>
      </c>
      <c r="E107" s="180" t="s">
        <v>990</v>
      </c>
      <c r="F107" s="181">
        <v>1</v>
      </c>
      <c r="G107" s="182">
        <v>111.1</v>
      </c>
      <c r="H107" s="183">
        <v>43255</v>
      </c>
      <c r="I107" s="183">
        <v>43830</v>
      </c>
      <c r="J107" s="184" t="s">
        <v>954</v>
      </c>
      <c r="K107" s="184" t="s">
        <v>955</v>
      </c>
      <c r="L107" s="185">
        <v>466</v>
      </c>
      <c r="M107" s="186" t="s">
        <v>803</v>
      </c>
      <c r="N107" s="210" t="s">
        <v>804</v>
      </c>
    </row>
    <row r="108" spans="1:14" s="2" customFormat="1" ht="15" customHeight="1" x14ac:dyDescent="0.15">
      <c r="A108" s="254"/>
      <c r="B108" s="251"/>
      <c r="C108" s="103" t="s">
        <v>953</v>
      </c>
      <c r="D108" s="104" t="s">
        <v>752</v>
      </c>
      <c r="E108" s="115" t="s">
        <v>991</v>
      </c>
      <c r="F108" s="106">
        <v>1</v>
      </c>
      <c r="G108" s="107">
        <v>67.459999999999994</v>
      </c>
      <c r="H108" s="108">
        <v>43262</v>
      </c>
      <c r="I108" s="108">
        <v>43830</v>
      </c>
      <c r="J108" s="109" t="s">
        <v>956</v>
      </c>
      <c r="K108" s="109" t="s">
        <v>957</v>
      </c>
      <c r="L108" s="110">
        <v>1291</v>
      </c>
      <c r="M108" s="105" t="s">
        <v>766</v>
      </c>
      <c r="N108" s="211" t="s">
        <v>772</v>
      </c>
    </row>
    <row r="109" spans="1:14" ht="15" customHeight="1" x14ac:dyDescent="0.15">
      <c r="A109" s="252" t="s">
        <v>219</v>
      </c>
      <c r="B109" s="249" t="s">
        <v>24</v>
      </c>
      <c r="C109" s="96"/>
      <c r="D109" s="111"/>
      <c r="E109" s="112"/>
      <c r="F109" s="99">
        <v>7</v>
      </c>
      <c r="G109" s="100">
        <f>G110+G111+G112+G113+G114+G115+G116</f>
        <v>3206.6300000000006</v>
      </c>
      <c r="H109" s="113"/>
      <c r="I109" s="97"/>
      <c r="J109" s="114"/>
      <c r="K109" s="114"/>
      <c r="L109" s="102"/>
      <c r="M109" s="98"/>
      <c r="N109" s="212"/>
    </row>
    <row r="110" spans="1:14" ht="15" customHeight="1" x14ac:dyDescent="0.15">
      <c r="A110" s="253"/>
      <c r="B110" s="250"/>
      <c r="C110" s="178" t="s">
        <v>548</v>
      </c>
      <c r="D110" s="179" t="s">
        <v>744</v>
      </c>
      <c r="E110" s="180" t="s">
        <v>323</v>
      </c>
      <c r="F110" s="181">
        <v>1</v>
      </c>
      <c r="G110" s="182">
        <v>1602.97</v>
      </c>
      <c r="H110" s="183">
        <v>34948</v>
      </c>
      <c r="I110" s="183">
        <v>42933</v>
      </c>
      <c r="J110" s="184" t="s">
        <v>100</v>
      </c>
      <c r="K110" s="184" t="s">
        <v>99</v>
      </c>
      <c r="L110" s="185">
        <v>140</v>
      </c>
      <c r="M110" s="186" t="s">
        <v>768</v>
      </c>
      <c r="N110" s="210" t="s">
        <v>769</v>
      </c>
    </row>
    <row r="111" spans="1:14" ht="15" customHeight="1" x14ac:dyDescent="0.15">
      <c r="A111" s="253"/>
      <c r="B111" s="250"/>
      <c r="C111" s="178" t="s">
        <v>549</v>
      </c>
      <c r="D111" s="179" t="s">
        <v>744</v>
      </c>
      <c r="E111" s="180" t="s">
        <v>324</v>
      </c>
      <c r="F111" s="181">
        <v>1</v>
      </c>
      <c r="G111" s="182">
        <v>1099.83</v>
      </c>
      <c r="H111" s="183">
        <v>35853</v>
      </c>
      <c r="I111" s="183">
        <v>43318</v>
      </c>
      <c r="J111" s="184" t="s">
        <v>104</v>
      </c>
      <c r="K111" s="184" t="s">
        <v>103</v>
      </c>
      <c r="L111" s="185">
        <v>950</v>
      </c>
      <c r="M111" s="186" t="s">
        <v>770</v>
      </c>
      <c r="N111" s="210" t="s">
        <v>771</v>
      </c>
    </row>
    <row r="112" spans="1:14" ht="15" customHeight="1" x14ac:dyDescent="0.15">
      <c r="A112" s="253"/>
      <c r="B112" s="250"/>
      <c r="C112" s="178" t="s">
        <v>614</v>
      </c>
      <c r="D112" s="179" t="s">
        <v>744</v>
      </c>
      <c r="E112" s="180" t="s">
        <v>406</v>
      </c>
      <c r="F112" s="181">
        <v>1</v>
      </c>
      <c r="G112" s="182">
        <v>63.3</v>
      </c>
      <c r="H112" s="183">
        <v>40735</v>
      </c>
      <c r="I112" s="183">
        <v>42305</v>
      </c>
      <c r="J112" s="184" t="s">
        <v>162</v>
      </c>
      <c r="K112" s="184" t="s">
        <v>161</v>
      </c>
      <c r="L112" s="185">
        <v>1940</v>
      </c>
      <c r="M112" s="186" t="s">
        <v>766</v>
      </c>
      <c r="N112" s="210" t="s">
        <v>791</v>
      </c>
    </row>
    <row r="113" spans="1:14" ht="15" customHeight="1" x14ac:dyDescent="0.15">
      <c r="A113" s="253"/>
      <c r="B113" s="250"/>
      <c r="C113" s="178" t="s">
        <v>652</v>
      </c>
      <c r="D113" s="179" t="s">
        <v>744</v>
      </c>
      <c r="E113" s="180" t="s">
        <v>407</v>
      </c>
      <c r="F113" s="181">
        <v>1</v>
      </c>
      <c r="G113" s="182">
        <v>109.78</v>
      </c>
      <c r="H113" s="183">
        <v>40735</v>
      </c>
      <c r="I113" s="183">
        <v>42709</v>
      </c>
      <c r="J113" s="184">
        <v>40.646051</v>
      </c>
      <c r="K113" s="184">
        <v>30.114968000000001</v>
      </c>
      <c r="L113" s="185">
        <v>1370</v>
      </c>
      <c r="M113" s="186" t="s">
        <v>790</v>
      </c>
      <c r="N113" s="210" t="s">
        <v>791</v>
      </c>
    </row>
    <row r="114" spans="1:14" ht="15" customHeight="1" x14ac:dyDescent="0.15">
      <c r="A114" s="253"/>
      <c r="B114" s="250"/>
      <c r="C114" s="178" t="s">
        <v>674</v>
      </c>
      <c r="D114" s="179" t="s">
        <v>744</v>
      </c>
      <c r="E114" s="180" t="s">
        <v>408</v>
      </c>
      <c r="F114" s="181">
        <v>1</v>
      </c>
      <c r="G114" s="182">
        <v>36.979999999999997</v>
      </c>
      <c r="H114" s="183">
        <v>40735</v>
      </c>
      <c r="I114" s="183">
        <v>43098</v>
      </c>
      <c r="J114" s="184">
        <v>40.653652999999998</v>
      </c>
      <c r="K114" s="184">
        <v>30.061999</v>
      </c>
      <c r="L114" s="185">
        <v>1050</v>
      </c>
      <c r="M114" s="186" t="s">
        <v>790</v>
      </c>
      <c r="N114" s="210" t="s">
        <v>802</v>
      </c>
    </row>
    <row r="115" spans="1:14" ht="15" customHeight="1" x14ac:dyDescent="0.15">
      <c r="A115" s="253"/>
      <c r="B115" s="250"/>
      <c r="C115" s="178" t="s">
        <v>690</v>
      </c>
      <c r="D115" s="179" t="s">
        <v>744</v>
      </c>
      <c r="E115" s="180" t="s">
        <v>409</v>
      </c>
      <c r="F115" s="181">
        <v>1</v>
      </c>
      <c r="G115" s="182">
        <v>189.84</v>
      </c>
      <c r="H115" s="183">
        <v>40735</v>
      </c>
      <c r="I115" s="183">
        <v>42604</v>
      </c>
      <c r="J115" s="184">
        <v>40.735196000000002</v>
      </c>
      <c r="K115" s="184">
        <v>30.166032000000001</v>
      </c>
      <c r="L115" s="185">
        <v>115</v>
      </c>
      <c r="M115" s="186" t="s">
        <v>766</v>
      </c>
      <c r="N115" s="210" t="s">
        <v>809</v>
      </c>
    </row>
    <row r="116" spans="1:14" ht="15" customHeight="1" x14ac:dyDescent="0.15">
      <c r="A116" s="254"/>
      <c r="B116" s="251"/>
      <c r="C116" s="103" t="s">
        <v>708</v>
      </c>
      <c r="D116" s="104" t="s">
        <v>744</v>
      </c>
      <c r="E116" s="115" t="s">
        <v>1145</v>
      </c>
      <c r="F116" s="106">
        <v>1</v>
      </c>
      <c r="G116" s="122">
        <v>103.93</v>
      </c>
      <c r="H116" s="108">
        <v>41480</v>
      </c>
      <c r="I116" s="108">
        <v>45303</v>
      </c>
      <c r="J116" s="109" t="s">
        <v>453</v>
      </c>
      <c r="K116" s="109" t="s">
        <v>454</v>
      </c>
      <c r="L116" s="110">
        <v>255</v>
      </c>
      <c r="M116" s="105" t="s">
        <v>766</v>
      </c>
      <c r="N116" s="211" t="s">
        <v>817</v>
      </c>
    </row>
    <row r="117" spans="1:14" ht="15" customHeight="1" x14ac:dyDescent="0.15">
      <c r="A117" s="252" t="s">
        <v>220</v>
      </c>
      <c r="B117" s="249" t="s">
        <v>27</v>
      </c>
      <c r="C117" s="96"/>
      <c r="D117" s="158"/>
      <c r="E117" s="112"/>
      <c r="F117" s="99">
        <v>3</v>
      </c>
      <c r="G117" s="100">
        <f>G118+G119+G120</f>
        <v>376.36</v>
      </c>
      <c r="H117" s="113"/>
      <c r="I117" s="97"/>
      <c r="J117" s="114"/>
      <c r="K117" s="114"/>
      <c r="L117" s="102"/>
      <c r="M117" s="98"/>
      <c r="N117" s="212"/>
    </row>
    <row r="118" spans="1:14" ht="15" customHeight="1" x14ac:dyDescent="0.15">
      <c r="A118" s="253"/>
      <c r="B118" s="250"/>
      <c r="C118" s="178" t="s">
        <v>631</v>
      </c>
      <c r="D118" s="179" t="s">
        <v>744</v>
      </c>
      <c r="E118" s="180" t="s">
        <v>385</v>
      </c>
      <c r="F118" s="181">
        <v>1</v>
      </c>
      <c r="G118" s="182">
        <v>102.91</v>
      </c>
      <c r="H118" s="183">
        <v>40735</v>
      </c>
      <c r="I118" s="183">
        <v>42710</v>
      </c>
      <c r="J118" s="184">
        <v>40.707695999999999</v>
      </c>
      <c r="K118" s="184">
        <v>30.323045</v>
      </c>
      <c r="L118" s="185">
        <v>80</v>
      </c>
      <c r="M118" s="186" t="s">
        <v>766</v>
      </c>
      <c r="N118" s="210" t="s">
        <v>791</v>
      </c>
    </row>
    <row r="119" spans="1:14" ht="15" customHeight="1" x14ac:dyDescent="0.15">
      <c r="A119" s="253"/>
      <c r="B119" s="250"/>
      <c r="C119" s="178" t="s">
        <v>651</v>
      </c>
      <c r="D119" s="179" t="s">
        <v>744</v>
      </c>
      <c r="E119" s="180" t="s">
        <v>386</v>
      </c>
      <c r="F119" s="181">
        <v>1</v>
      </c>
      <c r="G119" s="182">
        <v>42.45</v>
      </c>
      <c r="H119" s="183">
        <v>40735</v>
      </c>
      <c r="I119" s="183">
        <v>43298</v>
      </c>
      <c r="J119" s="184">
        <v>40.619759999999999</v>
      </c>
      <c r="K119" s="184">
        <v>30.653627</v>
      </c>
      <c r="L119" s="185">
        <v>200</v>
      </c>
      <c r="M119" s="186" t="s">
        <v>766</v>
      </c>
      <c r="N119" s="210" t="s">
        <v>772</v>
      </c>
    </row>
    <row r="120" spans="1:14" ht="15" customHeight="1" x14ac:dyDescent="0.15">
      <c r="A120" s="254"/>
      <c r="B120" s="251"/>
      <c r="C120" s="103" t="s">
        <v>666</v>
      </c>
      <c r="D120" s="104" t="s">
        <v>744</v>
      </c>
      <c r="E120" s="115" t="s">
        <v>387</v>
      </c>
      <c r="F120" s="106">
        <v>1</v>
      </c>
      <c r="G120" s="107">
        <v>231</v>
      </c>
      <c r="H120" s="108">
        <v>40735</v>
      </c>
      <c r="I120" s="108">
        <v>42968</v>
      </c>
      <c r="J120" s="109">
        <v>40.836357</v>
      </c>
      <c r="K120" s="109">
        <v>30.463601000000001</v>
      </c>
      <c r="L120" s="110">
        <v>75</v>
      </c>
      <c r="M120" s="105" t="s">
        <v>788</v>
      </c>
      <c r="N120" s="211" t="s">
        <v>799</v>
      </c>
    </row>
    <row r="121" spans="1:14" ht="15" customHeight="1" x14ac:dyDescent="0.15">
      <c r="A121" s="252" t="s">
        <v>221</v>
      </c>
      <c r="B121" s="249" t="s">
        <v>41</v>
      </c>
      <c r="C121" s="96"/>
      <c r="D121" s="111"/>
      <c r="E121" s="112"/>
      <c r="F121" s="99">
        <v>3</v>
      </c>
      <c r="G121" s="140">
        <f>G122+G123+G124</f>
        <v>154.13999999999999</v>
      </c>
      <c r="H121" s="113"/>
      <c r="I121" s="97"/>
      <c r="J121" s="114"/>
      <c r="K121" s="114"/>
      <c r="L121" s="102"/>
      <c r="M121" s="98"/>
      <c r="N121" s="212"/>
    </row>
    <row r="122" spans="1:14" ht="15" customHeight="1" x14ac:dyDescent="0.15">
      <c r="A122" s="253"/>
      <c r="B122" s="250"/>
      <c r="C122" s="178" t="s">
        <v>626</v>
      </c>
      <c r="D122" s="179" t="s">
        <v>741</v>
      </c>
      <c r="E122" s="180" t="s">
        <v>372</v>
      </c>
      <c r="F122" s="181">
        <v>1</v>
      </c>
      <c r="G122" s="182">
        <v>22.76</v>
      </c>
      <c r="H122" s="183">
        <v>40735</v>
      </c>
      <c r="I122" s="183"/>
      <c r="J122" s="184" t="s">
        <v>177</v>
      </c>
      <c r="K122" s="184" t="s">
        <v>167</v>
      </c>
      <c r="L122" s="185">
        <v>640</v>
      </c>
      <c r="M122" s="186" t="s">
        <v>792</v>
      </c>
      <c r="N122" s="210" t="s">
        <v>791</v>
      </c>
    </row>
    <row r="123" spans="1:14" ht="15" customHeight="1" x14ac:dyDescent="0.15">
      <c r="A123" s="253"/>
      <c r="B123" s="250"/>
      <c r="C123" s="178" t="s">
        <v>649</v>
      </c>
      <c r="D123" s="179" t="s">
        <v>741</v>
      </c>
      <c r="E123" s="180" t="s">
        <v>1076</v>
      </c>
      <c r="F123" s="181">
        <v>1</v>
      </c>
      <c r="G123" s="182">
        <v>30.78</v>
      </c>
      <c r="H123" s="183">
        <v>40735</v>
      </c>
      <c r="I123" s="183">
        <v>45573</v>
      </c>
      <c r="J123" s="184">
        <v>40.809607</v>
      </c>
      <c r="K123" s="184">
        <v>31.294992000000001</v>
      </c>
      <c r="L123" s="185">
        <v>480</v>
      </c>
      <c r="M123" s="186" t="s">
        <v>788</v>
      </c>
      <c r="N123" s="210" t="s">
        <v>791</v>
      </c>
    </row>
    <row r="124" spans="1:14" ht="15" customHeight="1" x14ac:dyDescent="0.15">
      <c r="A124" s="254"/>
      <c r="B124" s="251"/>
      <c r="C124" s="103" t="s">
        <v>719</v>
      </c>
      <c r="D124" s="104" t="s">
        <v>741</v>
      </c>
      <c r="E124" s="115" t="s">
        <v>455</v>
      </c>
      <c r="F124" s="106">
        <v>1</v>
      </c>
      <c r="G124" s="107">
        <v>100.6</v>
      </c>
      <c r="H124" s="108">
        <v>41876</v>
      </c>
      <c r="I124" s="108">
        <v>42948</v>
      </c>
      <c r="J124" s="109" t="s">
        <v>456</v>
      </c>
      <c r="K124" s="109" t="s">
        <v>457</v>
      </c>
      <c r="L124" s="110">
        <v>601</v>
      </c>
      <c r="M124" s="105" t="s">
        <v>764</v>
      </c>
      <c r="N124" s="211" t="s">
        <v>791</v>
      </c>
    </row>
    <row r="125" spans="1:14" ht="15" customHeight="1" x14ac:dyDescent="0.15">
      <c r="A125" s="252" t="s">
        <v>222</v>
      </c>
      <c r="B125" s="249" t="s">
        <v>13</v>
      </c>
      <c r="C125" s="96"/>
      <c r="D125" s="111"/>
      <c r="E125" s="112"/>
      <c r="F125" s="99">
        <v>11</v>
      </c>
      <c r="G125" s="100">
        <f>G126+G127+G128+G129+G130+G131+G132+G133+G134+G135+G136</f>
        <v>2498.48</v>
      </c>
      <c r="H125" s="113"/>
      <c r="I125" s="97"/>
      <c r="J125" s="114"/>
      <c r="K125" s="114"/>
      <c r="L125" s="102"/>
      <c r="M125" s="98"/>
      <c r="N125" s="212"/>
    </row>
    <row r="126" spans="1:14" ht="15" customHeight="1" x14ac:dyDescent="0.15">
      <c r="A126" s="253"/>
      <c r="B126" s="250"/>
      <c r="C126" s="178" t="s">
        <v>584</v>
      </c>
      <c r="D126" s="179" t="s">
        <v>741</v>
      </c>
      <c r="E126" s="180" t="s">
        <v>369</v>
      </c>
      <c r="F126" s="181">
        <v>1</v>
      </c>
      <c r="G126" s="182">
        <v>26.89</v>
      </c>
      <c r="H126" s="183">
        <v>40735</v>
      </c>
      <c r="I126" s="183">
        <v>43297</v>
      </c>
      <c r="J126" s="184" t="s">
        <v>106</v>
      </c>
      <c r="K126" s="184" t="s">
        <v>105</v>
      </c>
      <c r="L126" s="185">
        <v>1360</v>
      </c>
      <c r="M126" s="186" t="s">
        <v>766</v>
      </c>
      <c r="N126" s="210" t="s">
        <v>791</v>
      </c>
    </row>
    <row r="127" spans="1:14" ht="15" customHeight="1" x14ac:dyDescent="0.15">
      <c r="A127" s="253"/>
      <c r="B127" s="250"/>
      <c r="C127" s="178" t="s">
        <v>585</v>
      </c>
      <c r="D127" s="179" t="s">
        <v>741</v>
      </c>
      <c r="E127" s="180" t="s">
        <v>371</v>
      </c>
      <c r="F127" s="181">
        <v>1</v>
      </c>
      <c r="G127" s="182">
        <v>376.24</v>
      </c>
      <c r="H127" s="183">
        <v>40735</v>
      </c>
      <c r="I127" s="183">
        <v>42668</v>
      </c>
      <c r="J127" s="184" t="s">
        <v>110</v>
      </c>
      <c r="K127" s="184" t="s">
        <v>109</v>
      </c>
      <c r="L127" s="185">
        <v>1210</v>
      </c>
      <c r="M127" s="186" t="s">
        <v>788</v>
      </c>
      <c r="N127" s="210" t="s">
        <v>760</v>
      </c>
    </row>
    <row r="128" spans="1:14" ht="15" customHeight="1" x14ac:dyDescent="0.15">
      <c r="A128" s="253"/>
      <c r="B128" s="250"/>
      <c r="C128" s="178" t="s">
        <v>586</v>
      </c>
      <c r="D128" s="179" t="s">
        <v>741</v>
      </c>
      <c r="E128" s="180" t="s">
        <v>427</v>
      </c>
      <c r="F128" s="181">
        <v>1</v>
      </c>
      <c r="G128" s="182">
        <v>35.03</v>
      </c>
      <c r="H128" s="183">
        <v>40735</v>
      </c>
      <c r="I128" s="183">
        <v>43248</v>
      </c>
      <c r="J128" s="184" t="s">
        <v>461</v>
      </c>
      <c r="K128" s="184" t="s">
        <v>462</v>
      </c>
      <c r="L128" s="185">
        <v>1410</v>
      </c>
      <c r="M128" s="186" t="s">
        <v>788</v>
      </c>
      <c r="N128" s="210" t="s">
        <v>791</v>
      </c>
    </row>
    <row r="129" spans="1:14" ht="15" customHeight="1" x14ac:dyDescent="0.15">
      <c r="A129" s="253"/>
      <c r="B129" s="250"/>
      <c r="C129" s="178" t="s">
        <v>619</v>
      </c>
      <c r="D129" s="179" t="s">
        <v>741</v>
      </c>
      <c r="E129" s="180" t="s">
        <v>370</v>
      </c>
      <c r="F129" s="181">
        <v>1</v>
      </c>
      <c r="G129" s="182">
        <v>24.25</v>
      </c>
      <c r="H129" s="183">
        <v>40735</v>
      </c>
      <c r="I129" s="183">
        <v>43248</v>
      </c>
      <c r="J129" s="184" t="s">
        <v>176</v>
      </c>
      <c r="K129" s="184" t="s">
        <v>166</v>
      </c>
      <c r="L129" s="185">
        <v>1360</v>
      </c>
      <c r="M129" s="186" t="s">
        <v>835</v>
      </c>
      <c r="N129" s="210" t="s">
        <v>791</v>
      </c>
    </row>
    <row r="130" spans="1:14" ht="15" customHeight="1" x14ac:dyDescent="0.15">
      <c r="A130" s="253"/>
      <c r="B130" s="250"/>
      <c r="C130" s="178" t="s">
        <v>676</v>
      </c>
      <c r="D130" s="179" t="s">
        <v>741</v>
      </c>
      <c r="E130" s="180" t="s">
        <v>397</v>
      </c>
      <c r="F130" s="181">
        <v>1</v>
      </c>
      <c r="G130" s="182">
        <v>88.24</v>
      </c>
      <c r="H130" s="183">
        <v>40735</v>
      </c>
      <c r="I130" s="183">
        <v>43581</v>
      </c>
      <c r="J130" s="184">
        <v>40.424014</v>
      </c>
      <c r="K130" s="184">
        <v>30.956053000000001</v>
      </c>
      <c r="L130" s="185">
        <v>1060</v>
      </c>
      <c r="M130" s="186" t="s">
        <v>810</v>
      </c>
      <c r="N130" s="210" t="s">
        <v>805</v>
      </c>
    </row>
    <row r="131" spans="1:14" ht="15" customHeight="1" x14ac:dyDescent="0.15">
      <c r="A131" s="253"/>
      <c r="B131" s="250"/>
      <c r="C131" s="178" t="s">
        <v>697</v>
      </c>
      <c r="D131" s="179" t="s">
        <v>741</v>
      </c>
      <c r="E131" s="180" t="s">
        <v>368</v>
      </c>
      <c r="F131" s="181">
        <v>1</v>
      </c>
      <c r="G131" s="182">
        <v>802.92</v>
      </c>
      <c r="H131" s="183">
        <v>40735</v>
      </c>
      <c r="I131" s="183"/>
      <c r="J131" s="184">
        <v>40.523558999999999</v>
      </c>
      <c r="K131" s="184">
        <v>30.877424000000001</v>
      </c>
      <c r="L131" s="185">
        <v>1100</v>
      </c>
      <c r="M131" s="186"/>
      <c r="N131" s="210"/>
    </row>
    <row r="132" spans="1:14" ht="15" customHeight="1" x14ac:dyDescent="0.15">
      <c r="A132" s="253"/>
      <c r="B132" s="250"/>
      <c r="C132" s="178" t="s">
        <v>717</v>
      </c>
      <c r="D132" s="179" t="s">
        <v>741</v>
      </c>
      <c r="E132" s="180" t="s">
        <v>458</v>
      </c>
      <c r="F132" s="181">
        <v>1</v>
      </c>
      <c r="G132" s="182">
        <v>156.51</v>
      </c>
      <c r="H132" s="183">
        <v>41746</v>
      </c>
      <c r="I132" s="183">
        <v>43185</v>
      </c>
      <c r="J132" s="184" t="s">
        <v>459</v>
      </c>
      <c r="K132" s="184" t="s">
        <v>460</v>
      </c>
      <c r="L132" s="185">
        <v>1533</v>
      </c>
      <c r="M132" s="186" t="s">
        <v>788</v>
      </c>
      <c r="N132" s="210" t="s">
        <v>811</v>
      </c>
    </row>
    <row r="133" spans="1:14" s="2" customFormat="1" ht="15" customHeight="1" x14ac:dyDescent="0.15">
      <c r="A133" s="253"/>
      <c r="B133" s="250"/>
      <c r="C133" s="178" t="s">
        <v>720</v>
      </c>
      <c r="D133" s="179" t="s">
        <v>741</v>
      </c>
      <c r="E133" s="180" t="s">
        <v>1146</v>
      </c>
      <c r="F133" s="181">
        <v>1</v>
      </c>
      <c r="G133" s="182">
        <v>445.91</v>
      </c>
      <c r="H133" s="183">
        <v>41880</v>
      </c>
      <c r="I133" s="183"/>
      <c r="J133" s="184" t="s">
        <v>1115</v>
      </c>
      <c r="K133" s="184" t="s">
        <v>1116</v>
      </c>
      <c r="L133" s="185">
        <v>1479</v>
      </c>
      <c r="M133" s="186" t="s">
        <v>790</v>
      </c>
      <c r="N133" s="210" t="s">
        <v>811</v>
      </c>
    </row>
    <row r="134" spans="1:14" s="2" customFormat="1" ht="15" customHeight="1" x14ac:dyDescent="0.15">
      <c r="A134" s="253"/>
      <c r="B134" s="250"/>
      <c r="C134" s="178" t="s">
        <v>1123</v>
      </c>
      <c r="D134" s="179" t="s">
        <v>741</v>
      </c>
      <c r="E134" s="180" t="s">
        <v>1147</v>
      </c>
      <c r="F134" s="181">
        <v>1</v>
      </c>
      <c r="G134" s="182">
        <v>230.38</v>
      </c>
      <c r="H134" s="183">
        <v>45019</v>
      </c>
      <c r="I134" s="183"/>
      <c r="J134" s="184" t="s">
        <v>1102</v>
      </c>
      <c r="K134" s="184" t="s">
        <v>1103</v>
      </c>
      <c r="L134" s="185">
        <v>960</v>
      </c>
      <c r="M134" s="186" t="s">
        <v>790</v>
      </c>
      <c r="N134" s="210" t="s">
        <v>811</v>
      </c>
    </row>
    <row r="135" spans="1:14" s="2" customFormat="1" ht="15" customHeight="1" x14ac:dyDescent="0.15">
      <c r="A135" s="253"/>
      <c r="B135" s="250"/>
      <c r="C135" s="178" t="s">
        <v>1124</v>
      </c>
      <c r="D135" s="179" t="s">
        <v>741</v>
      </c>
      <c r="E135" s="180" t="s">
        <v>1148</v>
      </c>
      <c r="F135" s="181">
        <v>1</v>
      </c>
      <c r="G135" s="182">
        <v>154.46</v>
      </c>
      <c r="H135" s="183">
        <v>45023</v>
      </c>
      <c r="I135" s="183"/>
      <c r="J135" s="184" t="s">
        <v>1104</v>
      </c>
      <c r="K135" s="184" t="s">
        <v>1105</v>
      </c>
      <c r="L135" s="185">
        <v>1220</v>
      </c>
      <c r="M135" s="186" t="s">
        <v>788</v>
      </c>
      <c r="N135" s="210" t="s">
        <v>811</v>
      </c>
    </row>
    <row r="136" spans="1:14" s="2" customFormat="1" ht="15" customHeight="1" x14ac:dyDescent="0.15">
      <c r="A136" s="254"/>
      <c r="B136" s="251"/>
      <c r="C136" s="103" t="s">
        <v>1126</v>
      </c>
      <c r="D136" s="104" t="s">
        <v>741</v>
      </c>
      <c r="E136" s="115" t="s">
        <v>1149</v>
      </c>
      <c r="F136" s="106">
        <v>1</v>
      </c>
      <c r="G136" s="107">
        <v>157.65</v>
      </c>
      <c r="H136" s="108">
        <v>45030</v>
      </c>
      <c r="I136" s="108"/>
      <c r="J136" s="109" t="s">
        <v>1106</v>
      </c>
      <c r="K136" s="109" t="s">
        <v>1107</v>
      </c>
      <c r="L136" s="110">
        <v>1760</v>
      </c>
      <c r="M136" s="105" t="s">
        <v>790</v>
      </c>
      <c r="N136" s="211" t="s">
        <v>811</v>
      </c>
    </row>
    <row r="137" spans="1:14" ht="15" customHeight="1" x14ac:dyDescent="0.15">
      <c r="A137" s="252" t="s">
        <v>223</v>
      </c>
      <c r="B137" s="249" t="s">
        <v>28</v>
      </c>
      <c r="C137" s="96"/>
      <c r="D137" s="111"/>
      <c r="E137" s="112"/>
      <c r="F137" s="99">
        <v>4</v>
      </c>
      <c r="G137" s="100">
        <v>240.25</v>
      </c>
      <c r="H137" s="113"/>
      <c r="I137" s="113"/>
      <c r="J137" s="114"/>
      <c r="K137" s="114"/>
      <c r="L137" s="102"/>
      <c r="M137" s="98"/>
      <c r="N137" s="212"/>
    </row>
    <row r="138" spans="1:14" s="4" customFormat="1" ht="15" customHeight="1" x14ac:dyDescent="0.15">
      <c r="A138" s="253"/>
      <c r="B138" s="250"/>
      <c r="C138" s="178" t="s">
        <v>603</v>
      </c>
      <c r="D138" s="179" t="s">
        <v>752</v>
      </c>
      <c r="E138" s="180" t="s">
        <v>1150</v>
      </c>
      <c r="F138" s="181">
        <v>1</v>
      </c>
      <c r="G138" s="182">
        <v>49.57</v>
      </c>
      <c r="H138" s="183">
        <v>40735</v>
      </c>
      <c r="I138" s="183">
        <v>41218</v>
      </c>
      <c r="J138" s="184" t="s">
        <v>138</v>
      </c>
      <c r="K138" s="184" t="s">
        <v>137</v>
      </c>
      <c r="L138" s="185">
        <v>750</v>
      </c>
      <c r="M138" s="186" t="s">
        <v>792</v>
      </c>
      <c r="N138" s="210" t="s">
        <v>772</v>
      </c>
    </row>
    <row r="139" spans="1:14" ht="15" customHeight="1" x14ac:dyDescent="0.15">
      <c r="A139" s="253"/>
      <c r="B139" s="250"/>
      <c r="C139" s="178" t="s">
        <v>627</v>
      </c>
      <c r="D139" s="179" t="s">
        <v>752</v>
      </c>
      <c r="E139" s="180" t="s">
        <v>410</v>
      </c>
      <c r="F139" s="181">
        <v>1</v>
      </c>
      <c r="G139" s="182">
        <v>3.6</v>
      </c>
      <c r="H139" s="183">
        <v>40735</v>
      </c>
      <c r="I139" s="183">
        <v>42688</v>
      </c>
      <c r="J139" s="184">
        <v>40.576487</v>
      </c>
      <c r="K139" s="184">
        <v>29.150653999999999</v>
      </c>
      <c r="L139" s="185">
        <v>220</v>
      </c>
      <c r="M139" s="186" t="s">
        <v>761</v>
      </c>
      <c r="N139" s="210" t="s">
        <v>791</v>
      </c>
    </row>
    <row r="140" spans="1:14" ht="15" customHeight="1" x14ac:dyDescent="0.15">
      <c r="A140" s="253"/>
      <c r="B140" s="250"/>
      <c r="C140" s="178" t="s">
        <v>1125</v>
      </c>
      <c r="D140" s="179" t="s">
        <v>752</v>
      </c>
      <c r="E140" s="180" t="s">
        <v>1151</v>
      </c>
      <c r="F140" s="181">
        <v>1</v>
      </c>
      <c r="G140" s="182">
        <v>152.66999999999999</v>
      </c>
      <c r="H140" s="183">
        <v>45023</v>
      </c>
      <c r="I140" s="183"/>
      <c r="J140" s="184" t="s">
        <v>1108</v>
      </c>
      <c r="K140" s="184" t="s">
        <v>1109</v>
      </c>
      <c r="L140" s="185">
        <v>220</v>
      </c>
      <c r="M140" s="186" t="s">
        <v>793</v>
      </c>
      <c r="N140" s="210" t="s">
        <v>811</v>
      </c>
    </row>
    <row r="141" spans="1:14" ht="15" customHeight="1" x14ac:dyDescent="0.15">
      <c r="A141" s="254"/>
      <c r="B141" s="251"/>
      <c r="C141" s="103" t="s">
        <v>1127</v>
      </c>
      <c r="D141" s="104" t="s">
        <v>752</v>
      </c>
      <c r="E141" s="115" t="s">
        <v>1152</v>
      </c>
      <c r="F141" s="106">
        <v>1</v>
      </c>
      <c r="G141" s="107">
        <v>34.409999999999997</v>
      </c>
      <c r="H141" s="108">
        <v>45112</v>
      </c>
      <c r="I141" s="108"/>
      <c r="J141" s="109" t="s">
        <v>1111</v>
      </c>
      <c r="K141" s="109" t="s">
        <v>1112</v>
      </c>
      <c r="L141" s="110">
        <v>845</v>
      </c>
      <c r="M141" s="105" t="s">
        <v>1110</v>
      </c>
      <c r="N141" s="211" t="s">
        <v>811</v>
      </c>
    </row>
    <row r="142" spans="1:14" ht="15" customHeight="1" x14ac:dyDescent="0.15">
      <c r="A142" s="252" t="s">
        <v>224</v>
      </c>
      <c r="B142" s="249" t="s">
        <v>14</v>
      </c>
      <c r="C142" s="96"/>
      <c r="D142" s="111"/>
      <c r="E142" s="112"/>
      <c r="F142" s="99">
        <v>10</v>
      </c>
      <c r="G142" s="100">
        <f>G143+G144+G145+G146+G147+G148+G149+G150+G151+G152</f>
        <v>1173.79</v>
      </c>
      <c r="H142" s="113"/>
      <c r="I142" s="97"/>
      <c r="J142" s="114"/>
      <c r="K142" s="114"/>
      <c r="L142" s="102"/>
      <c r="M142" s="98"/>
      <c r="N142" s="212"/>
    </row>
    <row r="143" spans="1:14" ht="15" customHeight="1" x14ac:dyDescent="0.15">
      <c r="A143" s="253"/>
      <c r="B143" s="250"/>
      <c r="C143" s="178" t="s">
        <v>558</v>
      </c>
      <c r="D143" s="179" t="s">
        <v>741</v>
      </c>
      <c r="E143" s="180" t="s">
        <v>330</v>
      </c>
      <c r="F143" s="181">
        <v>1</v>
      </c>
      <c r="G143" s="182">
        <v>220.66</v>
      </c>
      <c r="H143" s="183">
        <v>39547</v>
      </c>
      <c r="I143" s="183">
        <v>40340</v>
      </c>
      <c r="J143" s="184" t="s">
        <v>122</v>
      </c>
      <c r="K143" s="184" t="s">
        <v>121</v>
      </c>
      <c r="L143" s="185">
        <v>1400</v>
      </c>
      <c r="M143" s="186" t="s">
        <v>766</v>
      </c>
      <c r="N143" s="210" t="s">
        <v>772</v>
      </c>
    </row>
    <row r="144" spans="1:14" ht="15" customHeight="1" x14ac:dyDescent="0.15">
      <c r="A144" s="253"/>
      <c r="B144" s="250"/>
      <c r="C144" s="178" t="s">
        <v>566</v>
      </c>
      <c r="D144" s="179" t="s">
        <v>741</v>
      </c>
      <c r="E144" s="180" t="s">
        <v>1122</v>
      </c>
      <c r="F144" s="181">
        <v>1</v>
      </c>
      <c r="G144" s="182">
        <v>142.66999999999999</v>
      </c>
      <c r="H144" s="183">
        <v>40011</v>
      </c>
      <c r="I144" s="183">
        <v>45421</v>
      </c>
      <c r="J144" s="184">
        <v>40.629012000000003</v>
      </c>
      <c r="K144" s="184">
        <v>32.441054999999999</v>
      </c>
      <c r="L144" s="185">
        <v>1470</v>
      </c>
      <c r="M144" s="186" t="s">
        <v>788</v>
      </c>
      <c r="N144" s="210" t="s">
        <v>772</v>
      </c>
    </row>
    <row r="145" spans="1:14" s="2" customFormat="1" ht="15" customHeight="1" x14ac:dyDescent="0.15">
      <c r="A145" s="253"/>
      <c r="B145" s="250"/>
      <c r="C145" s="178" t="s">
        <v>576</v>
      </c>
      <c r="D145" s="179" t="s">
        <v>741</v>
      </c>
      <c r="E145" s="180" t="s">
        <v>346</v>
      </c>
      <c r="F145" s="181">
        <v>1</v>
      </c>
      <c r="G145" s="182">
        <v>96.52</v>
      </c>
      <c r="H145" s="183">
        <v>40735</v>
      </c>
      <c r="I145" s="183">
        <v>42733</v>
      </c>
      <c r="J145" s="184" t="s">
        <v>84</v>
      </c>
      <c r="K145" s="184" t="s">
        <v>83</v>
      </c>
      <c r="L145" s="185">
        <v>1420</v>
      </c>
      <c r="M145" s="186" t="s">
        <v>790</v>
      </c>
      <c r="N145" s="210" t="s">
        <v>791</v>
      </c>
    </row>
    <row r="146" spans="1:14" ht="15" customHeight="1" x14ac:dyDescent="0.15">
      <c r="A146" s="253"/>
      <c r="B146" s="250"/>
      <c r="C146" s="178" t="s">
        <v>597</v>
      </c>
      <c r="D146" s="179" t="s">
        <v>741</v>
      </c>
      <c r="E146" s="180" t="s">
        <v>493</v>
      </c>
      <c r="F146" s="181">
        <v>1</v>
      </c>
      <c r="G146" s="182">
        <v>114.38</v>
      </c>
      <c r="H146" s="183">
        <v>40735</v>
      </c>
      <c r="I146" s="183">
        <v>43185</v>
      </c>
      <c r="J146" s="184" t="s">
        <v>108</v>
      </c>
      <c r="K146" s="184" t="s">
        <v>107</v>
      </c>
      <c r="L146" s="185">
        <v>1425</v>
      </c>
      <c r="M146" s="186" t="s">
        <v>766</v>
      </c>
      <c r="N146" s="210" t="s">
        <v>773</v>
      </c>
    </row>
    <row r="147" spans="1:14" ht="15" customHeight="1" x14ac:dyDescent="0.15">
      <c r="A147" s="253"/>
      <c r="B147" s="250"/>
      <c r="C147" s="178" t="s">
        <v>610</v>
      </c>
      <c r="D147" s="179" t="s">
        <v>741</v>
      </c>
      <c r="E147" s="180" t="s">
        <v>347</v>
      </c>
      <c r="F147" s="181">
        <v>1</v>
      </c>
      <c r="G147" s="182">
        <v>30.11</v>
      </c>
      <c r="H147" s="183">
        <v>40735</v>
      </c>
      <c r="I147" s="183">
        <v>42720</v>
      </c>
      <c r="J147" s="184" t="s">
        <v>156</v>
      </c>
      <c r="K147" s="184" t="s">
        <v>155</v>
      </c>
      <c r="L147" s="185">
        <v>1540</v>
      </c>
      <c r="M147" s="186" t="s">
        <v>766</v>
      </c>
      <c r="N147" s="210" t="s">
        <v>791</v>
      </c>
    </row>
    <row r="148" spans="1:14" ht="15" customHeight="1" x14ac:dyDescent="0.15">
      <c r="A148" s="253"/>
      <c r="B148" s="250"/>
      <c r="C148" s="178" t="s">
        <v>639</v>
      </c>
      <c r="D148" s="179" t="s">
        <v>741</v>
      </c>
      <c r="E148" s="180" t="s">
        <v>348</v>
      </c>
      <c r="F148" s="181">
        <v>1</v>
      </c>
      <c r="G148" s="182">
        <v>93.04</v>
      </c>
      <c r="H148" s="183">
        <v>40735</v>
      </c>
      <c r="I148" s="183">
        <v>41485</v>
      </c>
      <c r="J148" s="184">
        <v>40.44903</v>
      </c>
      <c r="K148" s="184">
        <v>32.676912999999999</v>
      </c>
      <c r="L148" s="185">
        <v>1180</v>
      </c>
      <c r="M148" s="186" t="s">
        <v>788</v>
      </c>
      <c r="N148" s="210" t="s">
        <v>791</v>
      </c>
    </row>
    <row r="149" spans="1:14" ht="15" customHeight="1" x14ac:dyDescent="0.15">
      <c r="A149" s="253"/>
      <c r="B149" s="250"/>
      <c r="C149" s="178" t="s">
        <v>673</v>
      </c>
      <c r="D149" s="179" t="s">
        <v>741</v>
      </c>
      <c r="E149" s="180" t="s">
        <v>349</v>
      </c>
      <c r="F149" s="181">
        <v>1</v>
      </c>
      <c r="G149" s="182">
        <v>53.84</v>
      </c>
      <c r="H149" s="183">
        <v>40735</v>
      </c>
      <c r="I149" s="183">
        <v>43185</v>
      </c>
      <c r="J149" s="184">
        <v>40.331902999999997</v>
      </c>
      <c r="K149" s="184">
        <v>32.214415000000002</v>
      </c>
      <c r="L149" s="185">
        <v>1290</v>
      </c>
      <c r="M149" s="186" t="s">
        <v>788</v>
      </c>
      <c r="N149" s="210" t="s">
        <v>799</v>
      </c>
    </row>
    <row r="150" spans="1:14" ht="15" customHeight="1" x14ac:dyDescent="0.15">
      <c r="A150" s="253"/>
      <c r="B150" s="250"/>
      <c r="C150" s="178" t="s">
        <v>686</v>
      </c>
      <c r="D150" s="179" t="s">
        <v>741</v>
      </c>
      <c r="E150" s="180" t="s">
        <v>345</v>
      </c>
      <c r="F150" s="181">
        <v>1</v>
      </c>
      <c r="G150" s="182">
        <v>100.01</v>
      </c>
      <c r="H150" s="183">
        <v>40735</v>
      </c>
      <c r="I150" s="183">
        <v>42726</v>
      </c>
      <c r="J150" s="184">
        <v>40.249851999999997</v>
      </c>
      <c r="K150" s="184">
        <v>31.956327999999999</v>
      </c>
      <c r="L150" s="185">
        <v>1460</v>
      </c>
      <c r="M150" s="186" t="s">
        <v>766</v>
      </c>
      <c r="N150" s="210" t="s">
        <v>807</v>
      </c>
    </row>
    <row r="151" spans="1:14" ht="15" customHeight="1" x14ac:dyDescent="0.15">
      <c r="A151" s="253"/>
      <c r="B151" s="250"/>
      <c r="C151" s="178" t="s">
        <v>732</v>
      </c>
      <c r="D151" s="179" t="s">
        <v>741</v>
      </c>
      <c r="E151" s="180" t="s">
        <v>516</v>
      </c>
      <c r="F151" s="181">
        <v>1</v>
      </c>
      <c r="G151" s="182">
        <v>176.68</v>
      </c>
      <c r="H151" s="183">
        <v>42461</v>
      </c>
      <c r="I151" s="183">
        <v>43525</v>
      </c>
      <c r="J151" s="184" t="s">
        <v>517</v>
      </c>
      <c r="K151" s="184" t="s">
        <v>518</v>
      </c>
      <c r="L151" s="185">
        <v>850</v>
      </c>
      <c r="M151" s="186" t="s">
        <v>766</v>
      </c>
      <c r="N151" s="210" t="s">
        <v>791</v>
      </c>
    </row>
    <row r="152" spans="1:14" s="2" customFormat="1" ht="15" customHeight="1" x14ac:dyDescent="0.15">
      <c r="A152" s="254"/>
      <c r="B152" s="251"/>
      <c r="C152" s="103" t="s">
        <v>914</v>
      </c>
      <c r="D152" s="104" t="s">
        <v>741</v>
      </c>
      <c r="E152" s="115" t="s">
        <v>992</v>
      </c>
      <c r="F152" s="106">
        <v>1</v>
      </c>
      <c r="G152" s="107">
        <v>145.88</v>
      </c>
      <c r="H152" s="108">
        <v>43221</v>
      </c>
      <c r="I152" s="128"/>
      <c r="J152" s="109" t="s">
        <v>910</v>
      </c>
      <c r="K152" s="109" t="s">
        <v>911</v>
      </c>
      <c r="L152" s="110">
        <v>1429</v>
      </c>
      <c r="M152" s="105" t="s">
        <v>766</v>
      </c>
      <c r="N152" s="211" t="s">
        <v>791</v>
      </c>
    </row>
    <row r="153" spans="1:14" s="2" customFormat="1" ht="15" customHeight="1" x14ac:dyDescent="0.15">
      <c r="A153" s="252" t="s">
        <v>225</v>
      </c>
      <c r="B153" s="249" t="s">
        <v>12</v>
      </c>
      <c r="C153" s="96"/>
      <c r="D153" s="111"/>
      <c r="E153" s="112"/>
      <c r="F153" s="99">
        <v>6</v>
      </c>
      <c r="G153" s="140">
        <f>G154+G155+G156+G157+G158+G159</f>
        <v>1931.36</v>
      </c>
      <c r="H153" s="113"/>
      <c r="I153" s="97"/>
      <c r="J153" s="114"/>
      <c r="K153" s="114"/>
      <c r="L153" s="102"/>
      <c r="M153" s="98"/>
      <c r="N153" s="216"/>
    </row>
    <row r="154" spans="1:14" ht="15" customHeight="1" x14ac:dyDescent="0.15">
      <c r="A154" s="253"/>
      <c r="B154" s="250"/>
      <c r="C154" s="178" t="s">
        <v>1090</v>
      </c>
      <c r="D154" s="179" t="s">
        <v>746</v>
      </c>
      <c r="E154" s="180" t="s">
        <v>1077</v>
      </c>
      <c r="F154" s="181">
        <v>1</v>
      </c>
      <c r="G154" s="182">
        <v>530</v>
      </c>
      <c r="H154" s="183">
        <v>44552</v>
      </c>
      <c r="I154" s="183"/>
      <c r="J154" s="184" t="s">
        <v>1047</v>
      </c>
      <c r="K154" s="184" t="s">
        <v>1048</v>
      </c>
      <c r="L154" s="185">
        <v>1210</v>
      </c>
      <c r="M154" s="186" t="s">
        <v>812</v>
      </c>
      <c r="N154" s="210" t="s">
        <v>791</v>
      </c>
    </row>
    <row r="155" spans="1:14" ht="15" customHeight="1" x14ac:dyDescent="0.15">
      <c r="A155" s="253"/>
      <c r="B155" s="250"/>
      <c r="C155" s="178" t="s">
        <v>1071</v>
      </c>
      <c r="D155" s="179" t="s">
        <v>746</v>
      </c>
      <c r="E155" s="180" t="s">
        <v>1078</v>
      </c>
      <c r="F155" s="181">
        <v>1</v>
      </c>
      <c r="G155" s="182">
        <v>476</v>
      </c>
      <c r="H155" s="183">
        <v>44306</v>
      </c>
      <c r="I155" s="183"/>
      <c r="J155" s="184" t="s">
        <v>1049</v>
      </c>
      <c r="K155" s="184" t="s">
        <v>1050</v>
      </c>
      <c r="L155" s="185">
        <v>1200</v>
      </c>
      <c r="M155" s="186" t="s">
        <v>812</v>
      </c>
      <c r="N155" s="210" t="s">
        <v>791</v>
      </c>
    </row>
    <row r="156" spans="1:14" ht="15" customHeight="1" x14ac:dyDescent="0.15">
      <c r="A156" s="253"/>
      <c r="B156" s="250"/>
      <c r="C156" s="178" t="s">
        <v>551</v>
      </c>
      <c r="D156" s="179" t="s">
        <v>746</v>
      </c>
      <c r="E156" s="180" t="s">
        <v>393</v>
      </c>
      <c r="F156" s="181">
        <v>1</v>
      </c>
      <c r="G156" s="182">
        <v>330.79</v>
      </c>
      <c r="H156" s="183">
        <v>36014</v>
      </c>
      <c r="I156" s="183">
        <v>42369</v>
      </c>
      <c r="J156" s="184">
        <v>37.445419000000001</v>
      </c>
      <c r="K156" s="184">
        <v>31.737379000000001</v>
      </c>
      <c r="L156" s="185">
        <v>1450</v>
      </c>
      <c r="M156" s="186" t="s">
        <v>766</v>
      </c>
      <c r="N156" s="210" t="s">
        <v>773</v>
      </c>
    </row>
    <row r="157" spans="1:14" ht="15" customHeight="1" x14ac:dyDescent="0.15">
      <c r="A157" s="253"/>
      <c r="B157" s="250"/>
      <c r="C157" s="178" t="s">
        <v>575</v>
      </c>
      <c r="D157" s="179" t="s">
        <v>746</v>
      </c>
      <c r="E157" s="180" t="s">
        <v>394</v>
      </c>
      <c r="F157" s="181">
        <v>1</v>
      </c>
      <c r="G157" s="182">
        <v>21.57</v>
      </c>
      <c r="H157" s="183">
        <v>40735</v>
      </c>
      <c r="I157" s="183">
        <v>42305</v>
      </c>
      <c r="J157" s="184" t="s">
        <v>90</v>
      </c>
      <c r="K157" s="184" t="s">
        <v>89</v>
      </c>
      <c r="L157" s="185">
        <v>1160</v>
      </c>
      <c r="M157" s="186" t="s">
        <v>766</v>
      </c>
      <c r="N157" s="210" t="s">
        <v>772</v>
      </c>
    </row>
    <row r="158" spans="1:14" ht="15" customHeight="1" x14ac:dyDescent="0.15">
      <c r="A158" s="253"/>
      <c r="B158" s="250"/>
      <c r="C158" s="178" t="s">
        <v>693</v>
      </c>
      <c r="D158" s="179" t="s">
        <v>746</v>
      </c>
      <c r="E158" s="180" t="s">
        <v>512</v>
      </c>
      <c r="F158" s="181">
        <v>1</v>
      </c>
      <c r="G158" s="182">
        <v>88.49</v>
      </c>
      <c r="H158" s="183">
        <v>40735</v>
      </c>
      <c r="I158" s="183">
        <v>43073</v>
      </c>
      <c r="J158" s="184" t="s">
        <v>197</v>
      </c>
      <c r="K158" s="184" t="s">
        <v>196</v>
      </c>
      <c r="L158" s="185">
        <v>1175</v>
      </c>
      <c r="M158" s="186" t="s">
        <v>766</v>
      </c>
      <c r="N158" s="210" t="s">
        <v>772</v>
      </c>
    </row>
    <row r="159" spans="1:14" s="2" customFormat="1" ht="15" customHeight="1" x14ac:dyDescent="0.15">
      <c r="A159" s="254"/>
      <c r="B159" s="251"/>
      <c r="C159" s="103" t="s">
        <v>933</v>
      </c>
      <c r="D159" s="104" t="s">
        <v>746</v>
      </c>
      <c r="E159" s="115" t="s">
        <v>993</v>
      </c>
      <c r="F159" s="106">
        <v>1</v>
      </c>
      <c r="G159" s="107">
        <v>484.51</v>
      </c>
      <c r="H159" s="108">
        <v>43244</v>
      </c>
      <c r="I159" s="108">
        <v>43459</v>
      </c>
      <c r="J159" s="109" t="s">
        <v>934</v>
      </c>
      <c r="K159" s="109" t="s">
        <v>935</v>
      </c>
      <c r="L159" s="110">
        <v>1209</v>
      </c>
      <c r="M159" s="105" t="s">
        <v>766</v>
      </c>
      <c r="N159" s="211" t="s">
        <v>772</v>
      </c>
    </row>
    <row r="160" spans="1:14" ht="15" customHeight="1" x14ac:dyDescent="0.15">
      <c r="A160" s="213" t="s">
        <v>226</v>
      </c>
      <c r="B160" s="164" t="s">
        <v>227</v>
      </c>
      <c r="C160" s="129"/>
      <c r="D160" s="130"/>
      <c r="E160" s="131"/>
      <c r="F160" s="132"/>
      <c r="G160" s="133"/>
      <c r="H160" s="130"/>
      <c r="I160" s="130"/>
      <c r="J160" s="134"/>
      <c r="K160" s="135"/>
      <c r="L160" s="136"/>
      <c r="M160" s="131"/>
      <c r="N160" s="214"/>
    </row>
    <row r="161" spans="1:14" ht="15" customHeight="1" x14ac:dyDescent="0.15">
      <c r="A161" s="252" t="s">
        <v>228</v>
      </c>
      <c r="B161" s="249" t="s">
        <v>8</v>
      </c>
      <c r="C161" s="96"/>
      <c r="D161" s="97"/>
      <c r="E161" s="98"/>
      <c r="F161" s="99">
        <v>5</v>
      </c>
      <c r="G161" s="100">
        <f>SUM(G162:G166)</f>
        <v>940.24</v>
      </c>
      <c r="H161" s="97"/>
      <c r="I161" s="97"/>
      <c r="J161" s="114"/>
      <c r="K161" s="101"/>
      <c r="L161" s="102"/>
      <c r="M161" s="98"/>
      <c r="N161" s="212"/>
    </row>
    <row r="162" spans="1:14" ht="15" customHeight="1" x14ac:dyDescent="0.15">
      <c r="A162" s="253"/>
      <c r="B162" s="250"/>
      <c r="C162" s="178" t="s">
        <v>543</v>
      </c>
      <c r="D162" s="179" t="s">
        <v>742</v>
      </c>
      <c r="E162" s="180" t="s">
        <v>320</v>
      </c>
      <c r="F162" s="181">
        <v>1</v>
      </c>
      <c r="G162" s="182">
        <v>596.54</v>
      </c>
      <c r="H162" s="183">
        <v>33379</v>
      </c>
      <c r="I162" s="183">
        <v>40878</v>
      </c>
      <c r="J162" s="184" t="s">
        <v>72</v>
      </c>
      <c r="K162" s="184" t="s">
        <v>71</v>
      </c>
      <c r="L162" s="185">
        <v>80</v>
      </c>
      <c r="M162" s="186" t="s">
        <v>764</v>
      </c>
      <c r="N162" s="210" t="s">
        <v>762</v>
      </c>
    </row>
    <row r="163" spans="1:14" ht="15" customHeight="1" x14ac:dyDescent="0.15">
      <c r="A163" s="253"/>
      <c r="B163" s="250"/>
      <c r="C163" s="178" t="s">
        <v>554</v>
      </c>
      <c r="D163" s="179" t="s">
        <v>742</v>
      </c>
      <c r="E163" s="180" t="s">
        <v>327</v>
      </c>
      <c r="F163" s="181">
        <v>1</v>
      </c>
      <c r="G163" s="182">
        <v>26.45</v>
      </c>
      <c r="H163" s="183">
        <v>39059</v>
      </c>
      <c r="I163" s="183">
        <v>40402</v>
      </c>
      <c r="J163" s="184" t="s">
        <v>82</v>
      </c>
      <c r="K163" s="184" t="s">
        <v>81</v>
      </c>
      <c r="L163" s="185">
        <v>25</v>
      </c>
      <c r="M163" s="186" t="s">
        <v>776</v>
      </c>
      <c r="N163" s="210" t="s">
        <v>777</v>
      </c>
    </row>
    <row r="164" spans="1:14" ht="15" customHeight="1" x14ac:dyDescent="0.15">
      <c r="A164" s="253"/>
      <c r="B164" s="250"/>
      <c r="C164" s="178" t="s">
        <v>564</v>
      </c>
      <c r="D164" s="179" t="s">
        <v>742</v>
      </c>
      <c r="E164" s="180" t="s">
        <v>334</v>
      </c>
      <c r="F164" s="181">
        <v>1</v>
      </c>
      <c r="G164" s="182">
        <v>42.52</v>
      </c>
      <c r="H164" s="183">
        <v>39994</v>
      </c>
      <c r="I164" s="183">
        <v>40143</v>
      </c>
      <c r="J164" s="184">
        <v>36.294221</v>
      </c>
      <c r="K164" s="184">
        <v>30.339466999999999</v>
      </c>
      <c r="L164" s="185">
        <v>7</v>
      </c>
      <c r="M164" s="186" t="s">
        <v>786</v>
      </c>
      <c r="N164" s="210" t="s">
        <v>772</v>
      </c>
    </row>
    <row r="165" spans="1:14" s="4" customFormat="1" ht="15" customHeight="1" x14ac:dyDescent="0.15">
      <c r="A165" s="253"/>
      <c r="B165" s="250"/>
      <c r="C165" s="178" t="s">
        <v>1014</v>
      </c>
      <c r="D165" s="179" t="s">
        <v>742</v>
      </c>
      <c r="E165" s="180" t="s">
        <v>1030</v>
      </c>
      <c r="F165" s="181">
        <v>1</v>
      </c>
      <c r="G165" s="182">
        <v>262.89999999999998</v>
      </c>
      <c r="H165" s="183">
        <v>43927</v>
      </c>
      <c r="I165" s="183"/>
      <c r="J165" s="184">
        <v>36.964393000000001</v>
      </c>
      <c r="K165" s="184">
        <v>30.566272999999999</v>
      </c>
      <c r="L165" s="185"/>
      <c r="M165" s="186" t="s">
        <v>766</v>
      </c>
      <c r="N165" s="210" t="s">
        <v>772</v>
      </c>
    </row>
    <row r="166" spans="1:14" ht="15" customHeight="1" x14ac:dyDescent="0.15">
      <c r="A166" s="254"/>
      <c r="B166" s="251"/>
      <c r="C166" s="103" t="s">
        <v>734</v>
      </c>
      <c r="D166" s="104" t="s">
        <v>742</v>
      </c>
      <c r="E166" s="115" t="s">
        <v>522</v>
      </c>
      <c r="F166" s="106">
        <v>1</v>
      </c>
      <c r="G166" s="107">
        <v>11.83</v>
      </c>
      <c r="H166" s="108">
        <v>42480</v>
      </c>
      <c r="I166" s="108"/>
      <c r="J166" s="109" t="s">
        <v>523</v>
      </c>
      <c r="K166" s="109" t="s">
        <v>524</v>
      </c>
      <c r="L166" s="110">
        <v>10</v>
      </c>
      <c r="M166" s="105" t="s">
        <v>780</v>
      </c>
      <c r="N166" s="211" t="s">
        <v>791</v>
      </c>
    </row>
    <row r="167" spans="1:14" ht="15" customHeight="1" x14ac:dyDescent="0.15">
      <c r="A167" s="252" t="s">
        <v>229</v>
      </c>
      <c r="B167" s="249" t="s">
        <v>9</v>
      </c>
      <c r="C167" s="96"/>
      <c r="D167" s="111"/>
      <c r="E167" s="112"/>
      <c r="F167" s="99">
        <v>3</v>
      </c>
      <c r="G167" s="100">
        <v>5622.72</v>
      </c>
      <c r="H167" s="113"/>
      <c r="I167" s="97"/>
      <c r="J167" s="114"/>
      <c r="K167" s="114"/>
      <c r="L167" s="102"/>
      <c r="M167" s="98"/>
      <c r="N167" s="212"/>
    </row>
    <row r="168" spans="1:14" ht="15" customHeight="1" x14ac:dyDescent="0.15">
      <c r="A168" s="253"/>
      <c r="B168" s="250"/>
      <c r="C168" s="178" t="s">
        <v>541</v>
      </c>
      <c r="D168" s="179" t="s">
        <v>742</v>
      </c>
      <c r="E168" s="180" t="s">
        <v>318</v>
      </c>
      <c r="F168" s="181">
        <v>1</v>
      </c>
      <c r="G168" s="182">
        <v>599.88</v>
      </c>
      <c r="H168" s="183">
        <v>32756</v>
      </c>
      <c r="I168" s="183">
        <v>41740</v>
      </c>
      <c r="J168" s="184" t="s">
        <v>70</v>
      </c>
      <c r="K168" s="184" t="s">
        <v>69</v>
      </c>
      <c r="L168" s="185">
        <v>400</v>
      </c>
      <c r="M168" s="186" t="s">
        <v>761</v>
      </c>
      <c r="N168" s="210" t="s">
        <v>762</v>
      </c>
    </row>
    <row r="169" spans="1:14" ht="15" customHeight="1" x14ac:dyDescent="0.15">
      <c r="A169" s="253"/>
      <c r="B169" s="250"/>
      <c r="C169" s="178" t="s">
        <v>544</v>
      </c>
      <c r="D169" s="179" t="s">
        <v>742</v>
      </c>
      <c r="E169" s="180" t="s">
        <v>1153</v>
      </c>
      <c r="F169" s="181">
        <v>1</v>
      </c>
      <c r="G169" s="182">
        <v>4983.34</v>
      </c>
      <c r="H169" s="183">
        <v>33424</v>
      </c>
      <c r="I169" s="183">
        <v>42916</v>
      </c>
      <c r="J169" s="184">
        <v>37.717917</v>
      </c>
      <c r="K169" s="184">
        <v>30.524153999999999</v>
      </c>
      <c r="L169" s="185">
        <v>1350</v>
      </c>
      <c r="M169" s="186" t="s">
        <v>758</v>
      </c>
      <c r="N169" s="210" t="s">
        <v>762</v>
      </c>
    </row>
    <row r="170" spans="1:14" s="2" customFormat="1" ht="15" customHeight="1" x14ac:dyDescent="0.15">
      <c r="A170" s="254"/>
      <c r="B170" s="251"/>
      <c r="C170" s="103" t="s">
        <v>582</v>
      </c>
      <c r="D170" s="104" t="s">
        <v>742</v>
      </c>
      <c r="E170" s="115" t="s">
        <v>363</v>
      </c>
      <c r="F170" s="106">
        <v>1</v>
      </c>
      <c r="G170" s="107">
        <v>39.5</v>
      </c>
      <c r="H170" s="108">
        <v>40735</v>
      </c>
      <c r="I170" s="108">
        <v>43522</v>
      </c>
      <c r="J170" s="116" t="s">
        <v>102</v>
      </c>
      <c r="K170" s="116" t="s">
        <v>101</v>
      </c>
      <c r="L170" s="110">
        <v>1410</v>
      </c>
      <c r="M170" s="105" t="s">
        <v>793</v>
      </c>
      <c r="N170" s="211" t="s">
        <v>791</v>
      </c>
    </row>
    <row r="171" spans="1:14" ht="15" customHeight="1" x14ac:dyDescent="0.15">
      <c r="A171" s="252" t="s">
        <v>230</v>
      </c>
      <c r="B171" s="249" t="s">
        <v>35</v>
      </c>
      <c r="C171" s="96"/>
      <c r="D171" s="111"/>
      <c r="E171" s="112"/>
      <c r="F171" s="99">
        <v>2</v>
      </c>
      <c r="G171" s="100">
        <v>95.64</v>
      </c>
      <c r="H171" s="113"/>
      <c r="I171" s="97"/>
      <c r="J171" s="143"/>
      <c r="K171" s="143"/>
      <c r="L171" s="102"/>
      <c r="M171" s="98"/>
      <c r="N171" s="212"/>
    </row>
    <row r="172" spans="1:14" ht="15" customHeight="1" x14ac:dyDescent="0.15">
      <c r="A172" s="253"/>
      <c r="B172" s="250"/>
      <c r="C172" s="178" t="s">
        <v>668</v>
      </c>
      <c r="D172" s="179" t="s">
        <v>742</v>
      </c>
      <c r="E172" s="180" t="s">
        <v>364</v>
      </c>
      <c r="F172" s="181">
        <v>1</v>
      </c>
      <c r="G172" s="182">
        <v>57.26</v>
      </c>
      <c r="H172" s="183">
        <v>40735</v>
      </c>
      <c r="I172" s="183">
        <v>42969</v>
      </c>
      <c r="J172" s="184">
        <v>37.520758000000001</v>
      </c>
      <c r="K172" s="184">
        <v>29.681522000000001</v>
      </c>
      <c r="L172" s="185">
        <v>1160</v>
      </c>
      <c r="M172" s="186" t="s">
        <v>781</v>
      </c>
      <c r="N172" s="210" t="s">
        <v>799</v>
      </c>
    </row>
    <row r="173" spans="1:14" ht="15" customHeight="1" x14ac:dyDescent="0.15">
      <c r="A173" s="254"/>
      <c r="B173" s="251"/>
      <c r="C173" s="103" t="s">
        <v>671</v>
      </c>
      <c r="D173" s="104" t="s">
        <v>742</v>
      </c>
      <c r="E173" s="115" t="s">
        <v>365</v>
      </c>
      <c r="F173" s="106">
        <v>1</v>
      </c>
      <c r="G173" s="107">
        <v>38.380000000000003</v>
      </c>
      <c r="H173" s="108">
        <v>40735</v>
      </c>
      <c r="I173" s="108">
        <v>42997</v>
      </c>
      <c r="J173" s="109">
        <v>37.706459000000002</v>
      </c>
      <c r="K173" s="109">
        <v>30.230485000000002</v>
      </c>
      <c r="L173" s="110">
        <v>1050</v>
      </c>
      <c r="M173" s="105" t="s">
        <v>788</v>
      </c>
      <c r="N173" s="211" t="s">
        <v>801</v>
      </c>
    </row>
    <row r="174" spans="1:14" ht="15" customHeight="1" x14ac:dyDescent="0.15">
      <c r="A174" s="252" t="s">
        <v>231</v>
      </c>
      <c r="B174" s="249" t="s">
        <v>36</v>
      </c>
      <c r="C174" s="96"/>
      <c r="D174" s="111"/>
      <c r="E174" s="112"/>
      <c r="F174" s="99">
        <v>4</v>
      </c>
      <c r="G174" s="100">
        <v>4659.4399999999996</v>
      </c>
      <c r="H174" s="113"/>
      <c r="I174" s="113"/>
      <c r="J174" s="114"/>
      <c r="K174" s="114"/>
      <c r="L174" s="102"/>
      <c r="M174" s="98"/>
      <c r="N174" s="212"/>
    </row>
    <row r="175" spans="1:14" s="2" customFormat="1" ht="15" customHeight="1" x14ac:dyDescent="0.15">
      <c r="A175" s="253"/>
      <c r="B175" s="250"/>
      <c r="C175" s="178" t="s">
        <v>598</v>
      </c>
      <c r="D175" s="179" t="s">
        <v>751</v>
      </c>
      <c r="E175" s="180" t="s">
        <v>366</v>
      </c>
      <c r="F175" s="181">
        <v>1</v>
      </c>
      <c r="G175" s="182">
        <v>23.31</v>
      </c>
      <c r="H175" s="183">
        <v>40735</v>
      </c>
      <c r="I175" s="183"/>
      <c r="J175" s="184" t="s">
        <v>149</v>
      </c>
      <c r="K175" s="184" t="s">
        <v>142</v>
      </c>
      <c r="L175" s="185">
        <v>300</v>
      </c>
      <c r="M175" s="186" t="s">
        <v>766</v>
      </c>
      <c r="N175" s="210" t="s">
        <v>772</v>
      </c>
    </row>
    <row r="176" spans="1:14" ht="15" customHeight="1" x14ac:dyDescent="0.15">
      <c r="A176" s="253"/>
      <c r="B176" s="250"/>
      <c r="C176" s="178" t="s">
        <v>637</v>
      </c>
      <c r="D176" s="179" t="s">
        <v>751</v>
      </c>
      <c r="E176" s="180" t="s">
        <v>824</v>
      </c>
      <c r="F176" s="181">
        <v>1</v>
      </c>
      <c r="G176" s="182">
        <v>29.87</v>
      </c>
      <c r="H176" s="183">
        <v>40735</v>
      </c>
      <c r="I176" s="183">
        <v>41515</v>
      </c>
      <c r="J176" s="184" t="s">
        <v>464</v>
      </c>
      <c r="K176" s="184" t="s">
        <v>465</v>
      </c>
      <c r="L176" s="185">
        <v>8</v>
      </c>
      <c r="M176" s="186" t="s">
        <v>780</v>
      </c>
      <c r="N176" s="210" t="s">
        <v>772</v>
      </c>
    </row>
    <row r="177" spans="1:14" ht="15" customHeight="1" x14ac:dyDescent="0.15">
      <c r="A177" s="253"/>
      <c r="B177" s="250"/>
      <c r="C177" s="178" t="s">
        <v>722</v>
      </c>
      <c r="D177" s="179" t="s">
        <v>751</v>
      </c>
      <c r="E177" s="180" t="s">
        <v>463</v>
      </c>
      <c r="F177" s="181">
        <v>1</v>
      </c>
      <c r="G177" s="182">
        <v>4349.1000000000004</v>
      </c>
      <c r="H177" s="183">
        <v>41975</v>
      </c>
      <c r="I177" s="183">
        <v>43098</v>
      </c>
      <c r="J177" s="184" t="s">
        <v>466</v>
      </c>
      <c r="K177" s="184" t="s">
        <v>467</v>
      </c>
      <c r="L177" s="185">
        <v>1277</v>
      </c>
      <c r="M177" s="186" t="s">
        <v>790</v>
      </c>
      <c r="N177" s="210" t="s">
        <v>811</v>
      </c>
    </row>
    <row r="178" spans="1:14" s="2" customFormat="1" ht="15" customHeight="1" x14ac:dyDescent="0.15">
      <c r="A178" s="254"/>
      <c r="B178" s="251"/>
      <c r="C178" s="103" t="s">
        <v>915</v>
      </c>
      <c r="D178" s="104" t="s">
        <v>751</v>
      </c>
      <c r="E178" s="115" t="s">
        <v>994</v>
      </c>
      <c r="F178" s="106">
        <v>1</v>
      </c>
      <c r="G178" s="107">
        <v>257.16000000000003</v>
      </c>
      <c r="H178" s="108">
        <v>43231</v>
      </c>
      <c r="I178" s="108"/>
      <c r="J178" s="109" t="s">
        <v>916</v>
      </c>
      <c r="K178" s="109" t="s">
        <v>917</v>
      </c>
      <c r="L178" s="110">
        <v>1646</v>
      </c>
      <c r="M178" s="105" t="s">
        <v>918</v>
      </c>
      <c r="N178" s="211" t="s">
        <v>811</v>
      </c>
    </row>
    <row r="179" spans="1:14" s="2" customFormat="1" ht="15" customHeight="1" x14ac:dyDescent="0.15">
      <c r="A179" s="252" t="s">
        <v>235</v>
      </c>
      <c r="B179" s="249" t="s">
        <v>37</v>
      </c>
      <c r="C179" s="96"/>
      <c r="D179" s="111"/>
      <c r="E179" s="112"/>
      <c r="F179" s="99">
        <v>12</v>
      </c>
      <c r="G179" s="140">
        <f>G180+G181+G182+G183+G184+G185+G186+G187+G188+G189+G190+G191</f>
        <v>498.88999999999993</v>
      </c>
      <c r="H179" s="117"/>
      <c r="I179" s="117"/>
      <c r="J179" s="118"/>
      <c r="K179" s="118"/>
      <c r="L179" s="119"/>
      <c r="M179" s="120"/>
      <c r="N179" s="217"/>
    </row>
    <row r="180" spans="1:14" s="2" customFormat="1" ht="16.5" customHeight="1" x14ac:dyDescent="0.15">
      <c r="A180" s="253"/>
      <c r="B180" s="250"/>
      <c r="C180" s="178" t="s">
        <v>1091</v>
      </c>
      <c r="D180" s="179" t="s">
        <v>751</v>
      </c>
      <c r="E180" s="180" t="s">
        <v>1079</v>
      </c>
      <c r="F180" s="181">
        <v>1</v>
      </c>
      <c r="G180" s="182">
        <v>117.5</v>
      </c>
      <c r="H180" s="183">
        <v>44348</v>
      </c>
      <c r="I180" s="183"/>
      <c r="J180" s="184" t="s">
        <v>1051</v>
      </c>
      <c r="K180" s="184" t="s">
        <v>1052</v>
      </c>
      <c r="L180" s="185">
        <v>475</v>
      </c>
      <c r="M180" s="186" t="s">
        <v>1053</v>
      </c>
      <c r="N180" s="210" t="s">
        <v>811</v>
      </c>
    </row>
    <row r="181" spans="1:14" s="2" customFormat="1" ht="20.25" customHeight="1" x14ac:dyDescent="0.15">
      <c r="A181" s="253"/>
      <c r="B181" s="250"/>
      <c r="C181" s="178" t="s">
        <v>1092</v>
      </c>
      <c r="D181" s="179" t="s">
        <v>751</v>
      </c>
      <c r="E181" s="180" t="s">
        <v>1080</v>
      </c>
      <c r="F181" s="181">
        <v>1</v>
      </c>
      <c r="G181" s="182">
        <v>106.59</v>
      </c>
      <c r="H181" s="183">
        <v>44348</v>
      </c>
      <c r="I181" s="183"/>
      <c r="J181" s="184" t="s">
        <v>1054</v>
      </c>
      <c r="K181" s="184" t="s">
        <v>1055</v>
      </c>
      <c r="L181" s="185">
        <v>150</v>
      </c>
      <c r="M181" s="186" t="s">
        <v>1056</v>
      </c>
      <c r="N181" s="210" t="s">
        <v>1057</v>
      </c>
    </row>
    <row r="182" spans="1:14" ht="15" customHeight="1" x14ac:dyDescent="0.15">
      <c r="A182" s="253"/>
      <c r="B182" s="250"/>
      <c r="C182" s="178" t="s">
        <v>1093</v>
      </c>
      <c r="D182" s="179" t="s">
        <v>751</v>
      </c>
      <c r="E182" s="180" t="s">
        <v>1081</v>
      </c>
      <c r="F182" s="181">
        <v>1</v>
      </c>
      <c r="G182" s="182">
        <v>99.8</v>
      </c>
      <c r="H182" s="183">
        <v>44348</v>
      </c>
      <c r="I182" s="183"/>
      <c r="J182" s="184">
        <v>36.296106999999999</v>
      </c>
      <c r="K182" s="184">
        <v>33.074047</v>
      </c>
      <c r="L182" s="185">
        <v>870</v>
      </c>
      <c r="M182" s="186" t="s">
        <v>764</v>
      </c>
      <c r="N182" s="210" t="s">
        <v>811</v>
      </c>
    </row>
    <row r="183" spans="1:14" ht="15" customHeight="1" x14ac:dyDescent="0.15">
      <c r="A183" s="253"/>
      <c r="B183" s="250"/>
      <c r="C183" s="178" t="s">
        <v>579</v>
      </c>
      <c r="D183" s="179" t="s">
        <v>751</v>
      </c>
      <c r="E183" s="180" t="s">
        <v>852</v>
      </c>
      <c r="F183" s="181">
        <v>1</v>
      </c>
      <c r="G183" s="182">
        <v>23.71</v>
      </c>
      <c r="H183" s="183">
        <v>40735</v>
      </c>
      <c r="I183" s="183">
        <v>42935</v>
      </c>
      <c r="J183" s="184">
        <v>36.145265000000002</v>
      </c>
      <c r="K183" s="184">
        <v>33.361865999999999</v>
      </c>
      <c r="L183" s="185">
        <v>35</v>
      </c>
      <c r="M183" s="186" t="s">
        <v>836</v>
      </c>
      <c r="N183" s="210" t="s">
        <v>773</v>
      </c>
    </row>
    <row r="184" spans="1:14" ht="15" customHeight="1" x14ac:dyDescent="0.15">
      <c r="A184" s="253"/>
      <c r="B184" s="250"/>
      <c r="C184" s="178" t="s">
        <v>605</v>
      </c>
      <c r="D184" s="179" t="s">
        <v>751</v>
      </c>
      <c r="E184" s="180" t="s">
        <v>853</v>
      </c>
      <c r="F184" s="181">
        <v>1</v>
      </c>
      <c r="G184" s="182">
        <v>33.33</v>
      </c>
      <c r="H184" s="183">
        <v>40735</v>
      </c>
      <c r="I184" s="183">
        <v>43483</v>
      </c>
      <c r="J184" s="184">
        <v>36.08961</v>
      </c>
      <c r="K184" s="184">
        <v>32.922539</v>
      </c>
      <c r="L184" s="185">
        <v>40</v>
      </c>
      <c r="M184" s="186" t="s">
        <v>766</v>
      </c>
      <c r="N184" s="210" t="s">
        <v>772</v>
      </c>
    </row>
    <row r="185" spans="1:14" ht="15" customHeight="1" x14ac:dyDescent="0.15">
      <c r="A185" s="253"/>
      <c r="B185" s="250"/>
      <c r="C185" s="178" t="s">
        <v>624</v>
      </c>
      <c r="D185" s="179" t="s">
        <v>751</v>
      </c>
      <c r="E185" s="180" t="s">
        <v>382</v>
      </c>
      <c r="F185" s="181">
        <v>1</v>
      </c>
      <c r="G185" s="182">
        <v>22.99</v>
      </c>
      <c r="H185" s="183">
        <v>40735</v>
      </c>
      <c r="I185" s="183">
        <v>42459</v>
      </c>
      <c r="J185" s="184" t="s">
        <v>180</v>
      </c>
      <c r="K185" s="184" t="s">
        <v>171</v>
      </c>
      <c r="L185" s="185">
        <v>8</v>
      </c>
      <c r="M185" s="186" t="s">
        <v>766</v>
      </c>
      <c r="N185" s="210" t="s">
        <v>772</v>
      </c>
    </row>
    <row r="186" spans="1:14" ht="15" customHeight="1" x14ac:dyDescent="0.15">
      <c r="A186" s="253"/>
      <c r="B186" s="250"/>
      <c r="C186" s="178" t="s">
        <v>636</v>
      </c>
      <c r="D186" s="179" t="s">
        <v>751</v>
      </c>
      <c r="E186" s="180" t="s">
        <v>383</v>
      </c>
      <c r="F186" s="181">
        <v>1</v>
      </c>
      <c r="G186" s="182">
        <v>8.48</v>
      </c>
      <c r="H186" s="183">
        <v>40735</v>
      </c>
      <c r="I186" s="183">
        <v>43196</v>
      </c>
      <c r="J186" s="184">
        <v>36.679518999999999</v>
      </c>
      <c r="K186" s="184">
        <v>33.466329000000002</v>
      </c>
      <c r="L186" s="185">
        <v>475</v>
      </c>
      <c r="M186" s="186" t="s">
        <v>766</v>
      </c>
      <c r="N186" s="210" t="s">
        <v>791</v>
      </c>
    </row>
    <row r="187" spans="1:14" ht="15" customHeight="1" x14ac:dyDescent="0.15">
      <c r="A187" s="253"/>
      <c r="B187" s="250"/>
      <c r="C187" s="178" t="s">
        <v>650</v>
      </c>
      <c r="D187" s="179" t="s">
        <v>751</v>
      </c>
      <c r="E187" s="180" t="s">
        <v>384</v>
      </c>
      <c r="F187" s="181">
        <v>1</v>
      </c>
      <c r="G187" s="182">
        <v>19.010000000000002</v>
      </c>
      <c r="H187" s="183">
        <v>40735</v>
      </c>
      <c r="I187" s="183"/>
      <c r="J187" s="184">
        <v>36.773941000000001</v>
      </c>
      <c r="K187" s="184">
        <v>34.478506000000003</v>
      </c>
      <c r="L187" s="185">
        <v>340</v>
      </c>
      <c r="M187" s="186" t="s">
        <v>766</v>
      </c>
      <c r="N187" s="210" t="s">
        <v>772</v>
      </c>
    </row>
    <row r="188" spans="1:14" ht="15" customHeight="1" x14ac:dyDescent="0.15">
      <c r="A188" s="253"/>
      <c r="B188" s="250"/>
      <c r="C188" s="178" t="s">
        <v>667</v>
      </c>
      <c r="D188" s="179" t="s">
        <v>751</v>
      </c>
      <c r="E188" s="180" t="s">
        <v>492</v>
      </c>
      <c r="F188" s="181">
        <v>1</v>
      </c>
      <c r="G188" s="182">
        <v>10.130000000000001</v>
      </c>
      <c r="H188" s="183">
        <v>40735</v>
      </c>
      <c r="I188" s="183">
        <v>43483</v>
      </c>
      <c r="J188" s="184">
        <v>36.089182000000001</v>
      </c>
      <c r="K188" s="184">
        <v>32.913457000000001</v>
      </c>
      <c r="L188" s="185">
        <v>25</v>
      </c>
      <c r="M188" s="186" t="s">
        <v>780</v>
      </c>
      <c r="N188" s="210" t="s">
        <v>772</v>
      </c>
    </row>
    <row r="189" spans="1:14" ht="15" customHeight="1" x14ac:dyDescent="0.15">
      <c r="A189" s="253"/>
      <c r="B189" s="250"/>
      <c r="C189" s="178" t="s">
        <v>681</v>
      </c>
      <c r="D189" s="179" t="s">
        <v>751</v>
      </c>
      <c r="E189" s="180" t="s">
        <v>421</v>
      </c>
      <c r="F189" s="181">
        <v>1</v>
      </c>
      <c r="G189" s="182">
        <v>5.74</v>
      </c>
      <c r="H189" s="183">
        <v>40735</v>
      </c>
      <c r="I189" s="183">
        <v>43144</v>
      </c>
      <c r="J189" s="184" t="s">
        <v>468</v>
      </c>
      <c r="K189" s="184" t="s">
        <v>469</v>
      </c>
      <c r="L189" s="185">
        <v>240</v>
      </c>
      <c r="M189" s="186" t="s">
        <v>766</v>
      </c>
      <c r="N189" s="210" t="s">
        <v>772</v>
      </c>
    </row>
    <row r="190" spans="1:14" ht="15" customHeight="1" x14ac:dyDescent="0.15">
      <c r="A190" s="253"/>
      <c r="B190" s="250"/>
      <c r="C190" s="178" t="s">
        <v>682</v>
      </c>
      <c r="D190" s="179" t="s">
        <v>751</v>
      </c>
      <c r="E190" s="180" t="s">
        <v>826</v>
      </c>
      <c r="F190" s="181">
        <v>1</v>
      </c>
      <c r="G190" s="182">
        <v>26.15</v>
      </c>
      <c r="H190" s="183">
        <v>40735</v>
      </c>
      <c r="I190" s="183">
        <v>41463</v>
      </c>
      <c r="J190" s="184" t="s">
        <v>158</v>
      </c>
      <c r="K190" s="184" t="s">
        <v>157</v>
      </c>
      <c r="L190" s="185">
        <v>5</v>
      </c>
      <c r="M190" s="186" t="s">
        <v>796</v>
      </c>
      <c r="N190" s="210" t="s">
        <v>772</v>
      </c>
    </row>
    <row r="191" spans="1:14" ht="15" customHeight="1" x14ac:dyDescent="0.15">
      <c r="A191" s="254"/>
      <c r="B191" s="251"/>
      <c r="C191" s="103" t="s">
        <v>968</v>
      </c>
      <c r="D191" s="104" t="s">
        <v>751</v>
      </c>
      <c r="E191" s="115" t="s">
        <v>902</v>
      </c>
      <c r="F191" s="106">
        <v>1</v>
      </c>
      <c r="G191" s="107">
        <v>25.46</v>
      </c>
      <c r="H191" s="108">
        <v>42947</v>
      </c>
      <c r="I191" s="108"/>
      <c r="J191" s="109" t="s">
        <v>886</v>
      </c>
      <c r="K191" s="109" t="s">
        <v>887</v>
      </c>
      <c r="L191" s="110">
        <v>1354</v>
      </c>
      <c r="M191" s="105" t="s">
        <v>766</v>
      </c>
      <c r="N191" s="211" t="s">
        <v>772</v>
      </c>
    </row>
    <row r="192" spans="1:14" ht="15" customHeight="1" x14ac:dyDescent="0.15">
      <c r="A192" s="252" t="s">
        <v>236</v>
      </c>
      <c r="B192" s="249" t="s">
        <v>237</v>
      </c>
      <c r="C192" s="96"/>
      <c r="D192" s="97"/>
      <c r="E192" s="98"/>
      <c r="F192" s="99">
        <v>2</v>
      </c>
      <c r="G192" s="100">
        <v>135.41</v>
      </c>
      <c r="H192" s="97"/>
      <c r="I192" s="97"/>
      <c r="J192" s="114"/>
      <c r="K192" s="101"/>
      <c r="L192" s="102"/>
      <c r="M192" s="98"/>
      <c r="N192" s="212"/>
    </row>
    <row r="193" spans="1:14" ht="15" customHeight="1" x14ac:dyDescent="0.15">
      <c r="A193" s="253"/>
      <c r="B193" s="250"/>
      <c r="C193" s="178" t="s">
        <v>715</v>
      </c>
      <c r="D193" s="179" t="s">
        <v>751</v>
      </c>
      <c r="E193" s="180" t="s">
        <v>470</v>
      </c>
      <c r="F193" s="181">
        <v>1</v>
      </c>
      <c r="G193" s="182">
        <v>44.71</v>
      </c>
      <c r="H193" s="183">
        <v>41738</v>
      </c>
      <c r="I193" s="183">
        <v>42716</v>
      </c>
      <c r="J193" s="184" t="s">
        <v>471</v>
      </c>
      <c r="K193" s="184">
        <v>36233497</v>
      </c>
      <c r="L193" s="185">
        <v>639</v>
      </c>
      <c r="M193" s="186" t="s">
        <v>766</v>
      </c>
      <c r="N193" s="210" t="s">
        <v>819</v>
      </c>
    </row>
    <row r="194" spans="1:14" s="2" customFormat="1" ht="15" customHeight="1" x14ac:dyDescent="0.15">
      <c r="A194" s="253"/>
      <c r="B194" s="250"/>
      <c r="C194" s="90" t="s">
        <v>925</v>
      </c>
      <c r="D194" s="28" t="s">
        <v>751</v>
      </c>
      <c r="E194" s="50" t="s">
        <v>995</v>
      </c>
      <c r="F194" s="91">
        <v>1</v>
      </c>
      <c r="G194" s="93">
        <v>90.7</v>
      </c>
      <c r="H194" s="94">
        <v>43235</v>
      </c>
      <c r="I194" s="94"/>
      <c r="J194" s="95" t="s">
        <v>926</v>
      </c>
      <c r="K194" s="95">
        <v>36.258851</v>
      </c>
      <c r="L194" s="92">
        <v>374</v>
      </c>
      <c r="M194" s="50" t="s">
        <v>766</v>
      </c>
      <c r="N194" s="218" t="s">
        <v>772</v>
      </c>
    </row>
    <row r="195" spans="1:14" ht="15" customHeight="1" x14ac:dyDescent="0.15">
      <c r="A195" s="252" t="s">
        <v>238</v>
      </c>
      <c r="B195" s="255" t="s">
        <v>55</v>
      </c>
      <c r="C195" s="96"/>
      <c r="D195" s="97"/>
      <c r="E195" s="98"/>
      <c r="F195" s="99">
        <v>2</v>
      </c>
      <c r="G195" s="100">
        <v>519.17999999999995</v>
      </c>
      <c r="H195" s="113"/>
      <c r="I195" s="113"/>
      <c r="J195" s="114"/>
      <c r="K195" s="102"/>
      <c r="L195" s="102"/>
      <c r="M195" s="98"/>
      <c r="N195" s="216"/>
    </row>
    <row r="196" spans="1:14" ht="15" customHeight="1" x14ac:dyDescent="0.15">
      <c r="A196" s="253"/>
      <c r="B196" s="256"/>
      <c r="C196" s="178" t="s">
        <v>844</v>
      </c>
      <c r="D196" s="179" t="s">
        <v>749</v>
      </c>
      <c r="E196" s="180" t="s">
        <v>845</v>
      </c>
      <c r="F196" s="181">
        <v>1</v>
      </c>
      <c r="G196" s="182">
        <v>179.03</v>
      </c>
      <c r="H196" s="183">
        <v>39717</v>
      </c>
      <c r="I196" s="183">
        <v>40308</v>
      </c>
      <c r="J196" s="184">
        <v>37.489972999999999</v>
      </c>
      <c r="K196" s="184">
        <v>37.035249</v>
      </c>
      <c r="L196" s="185">
        <v>660</v>
      </c>
      <c r="M196" s="186"/>
      <c r="N196" s="210"/>
    </row>
    <row r="197" spans="1:14" ht="15" customHeight="1" x14ac:dyDescent="0.15">
      <c r="A197" s="254"/>
      <c r="B197" s="257"/>
      <c r="C197" s="103" t="s">
        <v>570</v>
      </c>
      <c r="D197" s="104" t="s">
        <v>749</v>
      </c>
      <c r="E197" s="115" t="s">
        <v>339</v>
      </c>
      <c r="F197" s="106">
        <v>1</v>
      </c>
      <c r="G197" s="107">
        <v>340.15</v>
      </c>
      <c r="H197" s="108">
        <v>40163</v>
      </c>
      <c r="I197" s="108">
        <v>42957</v>
      </c>
      <c r="J197" s="109">
        <v>37.477052</v>
      </c>
      <c r="K197" s="109">
        <v>36.698020999999997</v>
      </c>
      <c r="L197" s="110">
        <v>1650</v>
      </c>
      <c r="M197" s="105" t="s">
        <v>789</v>
      </c>
      <c r="N197" s="211" t="s">
        <v>775</v>
      </c>
    </row>
    <row r="198" spans="1:14" s="2" customFormat="1" ht="15" customHeight="1" x14ac:dyDescent="0.15">
      <c r="A198" s="253" t="s">
        <v>239</v>
      </c>
      <c r="B198" s="250" t="s">
        <v>11</v>
      </c>
      <c r="C198" s="171"/>
      <c r="D198" s="187"/>
      <c r="E198" s="188"/>
      <c r="F198" s="174">
        <v>1</v>
      </c>
      <c r="G198" s="175">
        <v>89.92</v>
      </c>
      <c r="H198" s="189"/>
      <c r="I198" s="172"/>
      <c r="J198" s="190"/>
      <c r="K198" s="190"/>
      <c r="L198" s="177"/>
      <c r="M198" s="173"/>
      <c r="N198" s="209"/>
    </row>
    <row r="199" spans="1:14" s="4" customFormat="1" ht="15" customHeight="1" x14ac:dyDescent="0.15">
      <c r="A199" s="254"/>
      <c r="B199" s="251"/>
      <c r="C199" s="103" t="s">
        <v>594</v>
      </c>
      <c r="D199" s="142" t="s">
        <v>751</v>
      </c>
      <c r="E199" s="115" t="s">
        <v>1036</v>
      </c>
      <c r="F199" s="141">
        <v>1</v>
      </c>
      <c r="G199" s="122">
        <v>89.92</v>
      </c>
      <c r="H199" s="123">
        <v>40735</v>
      </c>
      <c r="I199" s="123">
        <v>45378</v>
      </c>
      <c r="J199" s="124" t="s">
        <v>130</v>
      </c>
      <c r="K199" s="124" t="s">
        <v>129</v>
      </c>
      <c r="L199" s="125">
        <v>720</v>
      </c>
      <c r="M199" s="126" t="s">
        <v>766</v>
      </c>
      <c r="N199" s="215" t="s">
        <v>772</v>
      </c>
    </row>
    <row r="200" spans="1:14" ht="15" customHeight="1" x14ac:dyDescent="0.15">
      <c r="A200" s="252" t="s">
        <v>240</v>
      </c>
      <c r="B200" s="249" t="s">
        <v>39</v>
      </c>
      <c r="C200" s="171"/>
      <c r="D200" s="187"/>
      <c r="E200" s="188"/>
      <c r="F200" s="174">
        <v>1</v>
      </c>
      <c r="G200" s="175">
        <f>G201</f>
        <v>107.53</v>
      </c>
      <c r="H200" s="189"/>
      <c r="I200" s="172"/>
      <c r="J200" s="190"/>
      <c r="K200" s="190"/>
      <c r="L200" s="177"/>
      <c r="M200" s="173"/>
      <c r="N200" s="209"/>
    </row>
    <row r="201" spans="1:14" s="2" customFormat="1" ht="15" customHeight="1" x14ac:dyDescent="0.15">
      <c r="A201" s="254"/>
      <c r="B201" s="251"/>
      <c r="C201" s="103" t="s">
        <v>563</v>
      </c>
      <c r="D201" s="104" t="s">
        <v>741</v>
      </c>
      <c r="E201" s="115" t="s">
        <v>335</v>
      </c>
      <c r="F201" s="106">
        <v>1</v>
      </c>
      <c r="G201" s="107">
        <v>107.53</v>
      </c>
      <c r="H201" s="108">
        <v>39993</v>
      </c>
      <c r="I201" s="108">
        <v>45650</v>
      </c>
      <c r="J201" s="109">
        <v>39.656967000000002</v>
      </c>
      <c r="K201" s="109">
        <v>33.455978999999999</v>
      </c>
      <c r="L201" s="110">
        <v>760</v>
      </c>
      <c r="M201" s="105" t="s">
        <v>785</v>
      </c>
      <c r="N201" s="211" t="s">
        <v>772</v>
      </c>
    </row>
    <row r="202" spans="1:14" ht="15" customHeight="1" x14ac:dyDescent="0.15">
      <c r="A202" s="213" t="s">
        <v>241</v>
      </c>
      <c r="B202" s="164" t="s">
        <v>242</v>
      </c>
      <c r="C202" s="129"/>
      <c r="D202" s="130"/>
      <c r="E202" s="131"/>
      <c r="F202" s="132"/>
      <c r="G202" s="133"/>
      <c r="H202" s="130"/>
      <c r="I202" s="130"/>
      <c r="J202" s="134"/>
      <c r="K202" s="135"/>
      <c r="L202" s="136"/>
      <c r="M202" s="131"/>
      <c r="N202" s="214"/>
    </row>
    <row r="203" spans="1:14" ht="15" customHeight="1" x14ac:dyDescent="0.15">
      <c r="A203" s="213" t="s">
        <v>233</v>
      </c>
      <c r="B203" s="164" t="s">
        <v>234</v>
      </c>
      <c r="C203" s="129"/>
      <c r="D203" s="130"/>
      <c r="E203" s="131"/>
      <c r="F203" s="132"/>
      <c r="G203" s="133"/>
      <c r="H203" s="130"/>
      <c r="I203" s="130"/>
      <c r="J203" s="134"/>
      <c r="K203" s="135"/>
      <c r="L203" s="136"/>
      <c r="M203" s="131"/>
      <c r="N203" s="214"/>
    </row>
    <row r="204" spans="1:14" ht="15" customHeight="1" x14ac:dyDescent="0.15">
      <c r="A204" s="213" t="s">
        <v>243</v>
      </c>
      <c r="B204" s="164" t="s">
        <v>244</v>
      </c>
      <c r="C204" s="129"/>
      <c r="D204" s="130"/>
      <c r="E204" s="131"/>
      <c r="F204" s="132"/>
      <c r="G204" s="133"/>
      <c r="H204" s="130"/>
      <c r="I204" s="130"/>
      <c r="J204" s="134"/>
      <c r="K204" s="135"/>
      <c r="L204" s="136"/>
      <c r="M204" s="131"/>
      <c r="N204" s="214"/>
    </row>
    <row r="205" spans="1:14" ht="15" customHeight="1" x14ac:dyDescent="0.15">
      <c r="A205" s="252" t="s">
        <v>245</v>
      </c>
      <c r="B205" s="249" t="s">
        <v>40</v>
      </c>
      <c r="C205" s="171"/>
      <c r="D205" s="172"/>
      <c r="E205" s="173"/>
      <c r="F205" s="174">
        <v>1</v>
      </c>
      <c r="G205" s="175">
        <v>127.59</v>
      </c>
      <c r="H205" s="172"/>
      <c r="I205" s="172"/>
      <c r="J205" s="190"/>
      <c r="K205" s="176"/>
      <c r="L205" s="177"/>
      <c r="M205" s="173"/>
      <c r="N205" s="209"/>
    </row>
    <row r="206" spans="1:14" ht="15" customHeight="1" x14ac:dyDescent="0.15">
      <c r="A206" s="254"/>
      <c r="B206" s="251"/>
      <c r="C206" s="103" t="s">
        <v>571</v>
      </c>
      <c r="D206" s="104" t="s">
        <v>741</v>
      </c>
      <c r="E206" s="115" t="s">
        <v>411</v>
      </c>
      <c r="F206" s="106">
        <v>1</v>
      </c>
      <c r="G206" s="107">
        <v>127.59</v>
      </c>
      <c r="H206" s="108">
        <v>40186</v>
      </c>
      <c r="I206" s="108">
        <v>45512</v>
      </c>
      <c r="J206" s="109" t="s">
        <v>92</v>
      </c>
      <c r="K206" s="109" t="s">
        <v>91</v>
      </c>
      <c r="L206" s="110">
        <v>1090</v>
      </c>
      <c r="M206" s="105" t="s">
        <v>766</v>
      </c>
      <c r="N206" s="211" t="s">
        <v>772</v>
      </c>
    </row>
    <row r="207" spans="1:14" ht="15" customHeight="1" x14ac:dyDescent="0.15">
      <c r="A207" s="252" t="s">
        <v>232</v>
      </c>
      <c r="B207" s="249" t="s">
        <v>10</v>
      </c>
      <c r="C207" s="171"/>
      <c r="D207" s="187"/>
      <c r="E207" s="188"/>
      <c r="F207" s="174">
        <v>1</v>
      </c>
      <c r="G207" s="175">
        <v>17.37</v>
      </c>
      <c r="H207" s="189"/>
      <c r="I207" s="172"/>
      <c r="J207" s="190"/>
      <c r="K207" s="190"/>
      <c r="L207" s="177"/>
      <c r="M207" s="173"/>
      <c r="N207" s="209"/>
    </row>
    <row r="208" spans="1:14" ht="15" customHeight="1" x14ac:dyDescent="0.15">
      <c r="A208" s="254"/>
      <c r="B208" s="251"/>
      <c r="C208" s="103" t="s">
        <v>604</v>
      </c>
      <c r="D208" s="104" t="s">
        <v>751</v>
      </c>
      <c r="E208" s="115" t="s">
        <v>367</v>
      </c>
      <c r="F208" s="106">
        <v>1</v>
      </c>
      <c r="G208" s="107">
        <v>17.37</v>
      </c>
      <c r="H208" s="108">
        <v>40735</v>
      </c>
      <c r="I208" s="108">
        <v>41397</v>
      </c>
      <c r="J208" s="109" t="s">
        <v>150</v>
      </c>
      <c r="K208" s="109" t="s">
        <v>143</v>
      </c>
      <c r="L208" s="110">
        <v>1440</v>
      </c>
      <c r="M208" s="105" t="s">
        <v>792</v>
      </c>
      <c r="N208" s="211" t="s">
        <v>772</v>
      </c>
    </row>
    <row r="209" spans="1:14" ht="15" customHeight="1" x14ac:dyDescent="0.15">
      <c r="A209" s="258" t="s">
        <v>246</v>
      </c>
      <c r="B209" s="261" t="s">
        <v>61</v>
      </c>
      <c r="C209" s="96"/>
      <c r="D209" s="111"/>
      <c r="E209" s="112"/>
      <c r="F209" s="99">
        <v>6</v>
      </c>
      <c r="G209" s="100">
        <f>G210+G212+G213+G214+G215+G216</f>
        <v>312.89</v>
      </c>
      <c r="H209" s="113"/>
      <c r="I209" s="97"/>
      <c r="J209" s="114"/>
      <c r="K209" s="114"/>
      <c r="L209" s="102"/>
      <c r="M209" s="98"/>
      <c r="N209" s="212"/>
    </row>
    <row r="210" spans="1:14" ht="15" customHeight="1" x14ac:dyDescent="0.15">
      <c r="A210" s="259"/>
      <c r="B210" s="262"/>
      <c r="C210" s="178" t="s">
        <v>638</v>
      </c>
      <c r="D210" s="179" t="s">
        <v>749</v>
      </c>
      <c r="E210" s="180" t="s">
        <v>337</v>
      </c>
      <c r="F210" s="181">
        <v>1</v>
      </c>
      <c r="G210" s="182">
        <v>23.22</v>
      </c>
      <c r="H210" s="183">
        <v>40735</v>
      </c>
      <c r="I210" s="183">
        <v>42927</v>
      </c>
      <c r="J210" s="184">
        <v>40.146855000000002</v>
      </c>
      <c r="K210" s="184">
        <v>38.084892000000004</v>
      </c>
      <c r="L210" s="185">
        <v>1300</v>
      </c>
      <c r="M210" s="186" t="s">
        <v>766</v>
      </c>
      <c r="N210" s="210" t="s">
        <v>772</v>
      </c>
    </row>
    <row r="211" spans="1:14" ht="15" customHeight="1" x14ac:dyDescent="0.15">
      <c r="A211" s="259"/>
      <c r="B211" s="262"/>
      <c r="C211" s="178" t="s">
        <v>644</v>
      </c>
      <c r="D211" s="179" t="s">
        <v>749</v>
      </c>
      <c r="E211" s="180" t="s">
        <v>537</v>
      </c>
      <c r="F211" s="181"/>
      <c r="G211" s="182"/>
      <c r="H211" s="183"/>
      <c r="I211" s="183"/>
      <c r="J211" s="184"/>
      <c r="K211" s="184"/>
      <c r="L211" s="185"/>
      <c r="M211" s="186"/>
      <c r="N211" s="210"/>
    </row>
    <row r="212" spans="1:14" s="2" customFormat="1" ht="15" customHeight="1" x14ac:dyDescent="0.15">
      <c r="A212" s="259"/>
      <c r="B212" s="262"/>
      <c r="C212" s="178" t="s">
        <v>946</v>
      </c>
      <c r="D212" s="179" t="s">
        <v>749</v>
      </c>
      <c r="E212" s="180" t="s">
        <v>996</v>
      </c>
      <c r="F212" s="181">
        <v>1</v>
      </c>
      <c r="G212" s="182">
        <v>32.18</v>
      </c>
      <c r="H212" s="183">
        <v>43249</v>
      </c>
      <c r="I212" s="183">
        <v>43993</v>
      </c>
      <c r="J212" s="184" t="s">
        <v>951</v>
      </c>
      <c r="K212" s="184" t="s">
        <v>948</v>
      </c>
      <c r="L212" s="185">
        <v>1729</v>
      </c>
      <c r="M212" s="186" t="s">
        <v>766</v>
      </c>
      <c r="N212" s="210" t="s">
        <v>772</v>
      </c>
    </row>
    <row r="213" spans="1:14" s="2" customFormat="1" ht="15" customHeight="1" x14ac:dyDescent="0.15">
      <c r="A213" s="259"/>
      <c r="B213" s="262"/>
      <c r="C213" s="178" t="s">
        <v>949</v>
      </c>
      <c r="D213" s="179" t="s">
        <v>749</v>
      </c>
      <c r="E213" s="180" t="s">
        <v>997</v>
      </c>
      <c r="F213" s="181">
        <v>1</v>
      </c>
      <c r="G213" s="182">
        <v>157.21</v>
      </c>
      <c r="H213" s="183">
        <v>43249</v>
      </c>
      <c r="I213" s="183">
        <v>44196</v>
      </c>
      <c r="J213" s="184" t="s">
        <v>947</v>
      </c>
      <c r="K213" s="184" t="s">
        <v>950</v>
      </c>
      <c r="L213" s="185"/>
      <c r="M213" s="186" t="s">
        <v>766</v>
      </c>
      <c r="N213" s="210" t="s">
        <v>772</v>
      </c>
    </row>
    <row r="214" spans="1:14" s="2" customFormat="1" ht="15" customHeight="1" x14ac:dyDescent="0.15">
      <c r="A214" s="259"/>
      <c r="B214" s="262"/>
      <c r="C214" s="178" t="s">
        <v>1018</v>
      </c>
      <c r="D214" s="179" t="s">
        <v>749</v>
      </c>
      <c r="E214" s="180" t="s">
        <v>1161</v>
      </c>
      <c r="F214" s="181">
        <v>1</v>
      </c>
      <c r="G214" s="182">
        <v>40.99</v>
      </c>
      <c r="H214" s="183">
        <v>45667</v>
      </c>
      <c r="I214" s="183"/>
      <c r="J214" s="184" t="s">
        <v>1162</v>
      </c>
      <c r="K214" s="184" t="s">
        <v>1163</v>
      </c>
      <c r="L214" s="185">
        <v>1600</v>
      </c>
      <c r="M214" s="186" t="s">
        <v>1164</v>
      </c>
      <c r="N214" s="210" t="s">
        <v>791</v>
      </c>
    </row>
    <row r="215" spans="1:14" s="2" customFormat="1" ht="15" customHeight="1" x14ac:dyDescent="0.15">
      <c r="A215" s="259"/>
      <c r="B215" s="262"/>
      <c r="C215" s="178" t="s">
        <v>1068</v>
      </c>
      <c r="D215" s="179" t="s">
        <v>749</v>
      </c>
      <c r="E215" s="180" t="s">
        <v>1165</v>
      </c>
      <c r="F215" s="181">
        <v>1</v>
      </c>
      <c r="G215" s="182">
        <v>47.9</v>
      </c>
      <c r="H215" s="183">
        <v>45852</v>
      </c>
      <c r="I215" s="183"/>
      <c r="J215" s="184" t="s">
        <v>1166</v>
      </c>
      <c r="K215" s="184" t="s">
        <v>1167</v>
      </c>
      <c r="L215" s="185">
        <v>1530</v>
      </c>
      <c r="M215" s="186" t="s">
        <v>1168</v>
      </c>
      <c r="N215" s="210" t="s">
        <v>1169</v>
      </c>
    </row>
    <row r="216" spans="1:14" s="2" customFormat="1" ht="15" customHeight="1" x14ac:dyDescent="0.15">
      <c r="A216" s="260"/>
      <c r="B216" s="263"/>
      <c r="C216" s="103" t="s">
        <v>1071</v>
      </c>
      <c r="D216" s="104" t="s">
        <v>749</v>
      </c>
      <c r="E216" s="115" t="s">
        <v>1170</v>
      </c>
      <c r="F216" s="106">
        <v>1</v>
      </c>
      <c r="G216" s="107">
        <v>11.39</v>
      </c>
      <c r="H216" s="108">
        <v>45862</v>
      </c>
      <c r="I216" s="128"/>
      <c r="J216" s="109" t="s">
        <v>1171</v>
      </c>
      <c r="K216" s="109" t="s">
        <v>1172</v>
      </c>
      <c r="L216" s="110">
        <v>1470</v>
      </c>
      <c r="M216" s="105" t="s">
        <v>1173</v>
      </c>
      <c r="N216" s="211" t="s">
        <v>791</v>
      </c>
    </row>
    <row r="217" spans="1:14" ht="15" customHeight="1" x14ac:dyDescent="0.15">
      <c r="A217" s="252" t="s">
        <v>247</v>
      </c>
      <c r="B217" s="249" t="s">
        <v>15</v>
      </c>
      <c r="C217" s="96"/>
      <c r="D217" s="111"/>
      <c r="E217" s="112"/>
      <c r="F217" s="99">
        <v>3</v>
      </c>
      <c r="G217" s="100">
        <f>G218+G219+G220</f>
        <v>205.32999999999998</v>
      </c>
      <c r="H217" s="113"/>
      <c r="I217" s="97"/>
      <c r="J217" s="157"/>
      <c r="K217" s="157"/>
      <c r="L217" s="102"/>
      <c r="M217" s="98"/>
      <c r="N217" s="212"/>
    </row>
    <row r="218" spans="1:14" ht="15" customHeight="1" x14ac:dyDescent="0.15">
      <c r="A218" s="253"/>
      <c r="B218" s="250"/>
      <c r="C218" s="178" t="s">
        <v>635</v>
      </c>
      <c r="D218" s="179" t="s">
        <v>741</v>
      </c>
      <c r="E218" s="180" t="s">
        <v>373</v>
      </c>
      <c r="F218" s="181">
        <v>1</v>
      </c>
      <c r="G218" s="182">
        <v>10.210000000000001</v>
      </c>
      <c r="H218" s="183">
        <v>40735</v>
      </c>
      <c r="I218" s="183">
        <v>42949</v>
      </c>
      <c r="J218" s="184">
        <v>39.641154</v>
      </c>
      <c r="K218" s="184">
        <v>35.872461999999999</v>
      </c>
      <c r="L218" s="185">
        <v>1500</v>
      </c>
      <c r="M218" s="186" t="s">
        <v>766</v>
      </c>
      <c r="N218" s="210" t="s">
        <v>772</v>
      </c>
    </row>
    <row r="219" spans="1:14" ht="15" customHeight="1" x14ac:dyDescent="0.15">
      <c r="A219" s="253"/>
      <c r="B219" s="250"/>
      <c r="C219" s="178" t="s">
        <v>663</v>
      </c>
      <c r="D219" s="179" t="s">
        <v>741</v>
      </c>
      <c r="E219" s="180" t="s">
        <v>396</v>
      </c>
      <c r="F219" s="181">
        <v>1</v>
      </c>
      <c r="G219" s="182">
        <v>31.24</v>
      </c>
      <c r="H219" s="183">
        <v>40735</v>
      </c>
      <c r="I219" s="183"/>
      <c r="J219" s="184">
        <v>39.649023</v>
      </c>
      <c r="K219" s="184">
        <v>35.770083999999997</v>
      </c>
      <c r="L219" s="185">
        <v>1470</v>
      </c>
      <c r="M219" s="186" t="s">
        <v>766</v>
      </c>
      <c r="N219" s="210" t="s">
        <v>800</v>
      </c>
    </row>
    <row r="220" spans="1:14" ht="15" customHeight="1" x14ac:dyDescent="0.15">
      <c r="A220" s="254"/>
      <c r="B220" s="251"/>
      <c r="C220" s="103" t="s">
        <v>691</v>
      </c>
      <c r="D220" s="104" t="s">
        <v>741</v>
      </c>
      <c r="E220" s="115" t="s">
        <v>1154</v>
      </c>
      <c r="F220" s="106">
        <v>1</v>
      </c>
      <c r="G220" s="122">
        <v>163.88</v>
      </c>
      <c r="H220" s="108">
        <v>40735</v>
      </c>
      <c r="I220" s="108">
        <v>45615</v>
      </c>
      <c r="J220" s="109" t="s">
        <v>193</v>
      </c>
      <c r="K220" s="109" t="s">
        <v>192</v>
      </c>
      <c r="L220" s="110">
        <v>1300</v>
      </c>
      <c r="M220" s="105" t="s">
        <v>766</v>
      </c>
      <c r="N220" s="211" t="s">
        <v>772</v>
      </c>
    </row>
    <row r="221" spans="1:14" ht="15" customHeight="1" x14ac:dyDescent="0.15">
      <c r="A221" s="258" t="s">
        <v>248</v>
      </c>
      <c r="B221" s="261" t="s">
        <v>44</v>
      </c>
      <c r="C221" s="96"/>
      <c r="D221" s="111"/>
      <c r="E221" s="112"/>
      <c r="F221" s="99">
        <v>5</v>
      </c>
      <c r="G221" s="100">
        <f>G222+G223+G225+G226+G227</f>
        <v>341.84</v>
      </c>
      <c r="H221" s="113"/>
      <c r="I221" s="97"/>
      <c r="J221" s="114"/>
      <c r="K221" s="114"/>
      <c r="L221" s="102"/>
      <c r="M221" s="98"/>
      <c r="N221" s="212"/>
    </row>
    <row r="222" spans="1:14" ht="15" customHeight="1" x14ac:dyDescent="0.15">
      <c r="A222" s="259"/>
      <c r="B222" s="262"/>
      <c r="C222" s="178" t="s">
        <v>1094</v>
      </c>
      <c r="D222" s="179" t="s">
        <v>748</v>
      </c>
      <c r="E222" s="180" t="s">
        <v>1082</v>
      </c>
      <c r="F222" s="181">
        <v>1</v>
      </c>
      <c r="G222" s="182">
        <v>158</v>
      </c>
      <c r="H222" s="183">
        <v>44470</v>
      </c>
      <c r="I222" s="183"/>
      <c r="J222" s="184" t="s">
        <v>1194</v>
      </c>
      <c r="K222" s="184" t="s">
        <v>1058</v>
      </c>
      <c r="L222" s="185">
        <v>315</v>
      </c>
      <c r="M222" s="186" t="s">
        <v>1059</v>
      </c>
      <c r="N222" s="210" t="s">
        <v>811</v>
      </c>
    </row>
    <row r="223" spans="1:14" ht="15" customHeight="1" x14ac:dyDescent="0.15">
      <c r="A223" s="259"/>
      <c r="B223" s="262"/>
      <c r="C223" s="178" t="s">
        <v>621</v>
      </c>
      <c r="D223" s="179" t="s">
        <v>748</v>
      </c>
      <c r="E223" s="180" t="s">
        <v>399</v>
      </c>
      <c r="F223" s="181">
        <v>1</v>
      </c>
      <c r="G223" s="182">
        <v>13.89</v>
      </c>
      <c r="H223" s="183">
        <v>40735</v>
      </c>
      <c r="I223" s="183">
        <v>44195</v>
      </c>
      <c r="J223" s="184" t="s">
        <v>1195</v>
      </c>
      <c r="K223" s="184" t="s">
        <v>168</v>
      </c>
      <c r="L223" s="185">
        <v>695</v>
      </c>
      <c r="M223" s="186" t="s">
        <v>766</v>
      </c>
      <c r="N223" s="210" t="s">
        <v>772</v>
      </c>
    </row>
    <row r="224" spans="1:14" ht="15" customHeight="1" x14ac:dyDescent="0.15">
      <c r="A224" s="259"/>
      <c r="B224" s="262"/>
      <c r="C224" s="178" t="s">
        <v>633</v>
      </c>
      <c r="D224" s="179" t="s">
        <v>748</v>
      </c>
      <c r="E224" s="180" t="s">
        <v>1035</v>
      </c>
      <c r="F224" s="181"/>
      <c r="G224" s="182"/>
      <c r="H224" s="183">
        <v>40735</v>
      </c>
      <c r="I224" s="183"/>
      <c r="J224" s="184">
        <v>41.186574999999998</v>
      </c>
      <c r="K224" s="184">
        <v>31.391914</v>
      </c>
      <c r="L224" s="185">
        <v>78</v>
      </c>
      <c r="M224" s="186" t="s">
        <v>766</v>
      </c>
      <c r="N224" s="210" t="s">
        <v>772</v>
      </c>
    </row>
    <row r="225" spans="1:14" ht="15" customHeight="1" x14ac:dyDescent="0.15">
      <c r="A225" s="259"/>
      <c r="B225" s="262"/>
      <c r="C225" s="178" t="s">
        <v>660</v>
      </c>
      <c r="D225" s="179" t="s">
        <v>748</v>
      </c>
      <c r="E225" s="180" t="s">
        <v>400</v>
      </c>
      <c r="F225" s="181">
        <v>1</v>
      </c>
      <c r="G225" s="182">
        <v>27.28</v>
      </c>
      <c r="H225" s="183">
        <v>40735</v>
      </c>
      <c r="I225" s="183">
        <v>43559</v>
      </c>
      <c r="J225" s="184">
        <v>41.331325999999997</v>
      </c>
      <c r="K225" s="184">
        <v>32.052118999999998</v>
      </c>
      <c r="L225" s="185">
        <v>210</v>
      </c>
      <c r="M225" s="186" t="s">
        <v>766</v>
      </c>
      <c r="N225" s="210" t="s">
        <v>772</v>
      </c>
    </row>
    <row r="226" spans="1:14" ht="15" customHeight="1" x14ac:dyDescent="0.15">
      <c r="A226" s="259"/>
      <c r="B226" s="262"/>
      <c r="C226" s="178" t="s">
        <v>716</v>
      </c>
      <c r="D226" s="179" t="s">
        <v>748</v>
      </c>
      <c r="E226" s="180" t="s">
        <v>1174</v>
      </c>
      <c r="F226" s="181">
        <v>1</v>
      </c>
      <c r="G226" s="182">
        <v>89</v>
      </c>
      <c r="H226" s="183">
        <v>41738</v>
      </c>
      <c r="I226" s="183">
        <v>43098</v>
      </c>
      <c r="J226" s="184" t="s">
        <v>1175</v>
      </c>
      <c r="K226" s="184" t="s">
        <v>1176</v>
      </c>
      <c r="L226" s="185">
        <v>108</v>
      </c>
      <c r="M226" s="186" t="s">
        <v>780</v>
      </c>
      <c r="N226" s="210" t="s">
        <v>811</v>
      </c>
    </row>
    <row r="227" spans="1:14" ht="15" customHeight="1" x14ac:dyDescent="0.15">
      <c r="A227" s="260"/>
      <c r="B227" s="263"/>
      <c r="C227" s="103" t="s">
        <v>1020</v>
      </c>
      <c r="D227" s="104" t="s">
        <v>748</v>
      </c>
      <c r="E227" s="115" t="s">
        <v>1177</v>
      </c>
      <c r="F227" s="106">
        <v>1</v>
      </c>
      <c r="G227" s="107">
        <v>53.67</v>
      </c>
      <c r="H227" s="108">
        <v>45825</v>
      </c>
      <c r="I227" s="128"/>
      <c r="J227" s="109" t="s">
        <v>1178</v>
      </c>
      <c r="K227" s="109" t="s">
        <v>1179</v>
      </c>
      <c r="L227" s="110">
        <v>500</v>
      </c>
      <c r="M227" s="105" t="s">
        <v>1180</v>
      </c>
      <c r="N227" s="211" t="s">
        <v>799</v>
      </c>
    </row>
    <row r="228" spans="1:14" ht="15" customHeight="1" x14ac:dyDescent="0.15">
      <c r="A228" s="252" t="s">
        <v>249</v>
      </c>
      <c r="B228" s="249" t="s">
        <v>43</v>
      </c>
      <c r="C228" s="96"/>
      <c r="D228" s="111"/>
      <c r="E228" s="112"/>
      <c r="F228" s="99">
        <v>1</v>
      </c>
      <c r="G228" s="140">
        <v>37.4</v>
      </c>
      <c r="H228" s="117"/>
      <c r="I228" s="127"/>
      <c r="J228" s="118"/>
      <c r="K228" s="118"/>
      <c r="L228" s="119"/>
      <c r="M228" s="120"/>
      <c r="N228" s="219"/>
    </row>
    <row r="229" spans="1:14" ht="15" customHeight="1" x14ac:dyDescent="0.15">
      <c r="A229" s="254"/>
      <c r="B229" s="251"/>
      <c r="C229" s="128" t="s">
        <v>969</v>
      </c>
      <c r="D229" s="128" t="s">
        <v>748</v>
      </c>
      <c r="E229" s="105" t="s">
        <v>896</v>
      </c>
      <c r="F229" s="106">
        <v>1</v>
      </c>
      <c r="G229" s="122">
        <v>37.4</v>
      </c>
      <c r="H229" s="123">
        <v>42996</v>
      </c>
      <c r="I229" s="123">
        <v>43537</v>
      </c>
      <c r="J229" s="141">
        <v>41.270642000000002</v>
      </c>
      <c r="K229" s="141">
        <v>32.596108999999998</v>
      </c>
      <c r="L229" s="125">
        <v>851</v>
      </c>
      <c r="M229" s="126" t="s">
        <v>836</v>
      </c>
      <c r="N229" s="215" t="s">
        <v>791</v>
      </c>
    </row>
    <row r="230" spans="1:14" ht="15" customHeight="1" x14ac:dyDescent="0.15">
      <c r="A230" s="252" t="s">
        <v>250</v>
      </c>
      <c r="B230" s="249" t="s">
        <v>17</v>
      </c>
      <c r="C230" s="96"/>
      <c r="D230" s="111"/>
      <c r="E230" s="112"/>
      <c r="F230" s="99">
        <v>3</v>
      </c>
      <c r="G230" s="100">
        <v>72.45</v>
      </c>
      <c r="H230" s="113"/>
      <c r="I230" s="97"/>
      <c r="J230" s="114"/>
      <c r="K230" s="114"/>
      <c r="L230" s="102"/>
      <c r="M230" s="98"/>
      <c r="N230" s="212"/>
    </row>
    <row r="231" spans="1:14" ht="15" customHeight="1" x14ac:dyDescent="0.15">
      <c r="A231" s="253"/>
      <c r="B231" s="250"/>
      <c r="C231" s="178" t="s">
        <v>574</v>
      </c>
      <c r="D231" s="179" t="s">
        <v>748</v>
      </c>
      <c r="E231" s="180" t="s">
        <v>401</v>
      </c>
      <c r="F231" s="181">
        <v>1</v>
      </c>
      <c r="G231" s="182">
        <v>9.35</v>
      </c>
      <c r="H231" s="183">
        <v>40735</v>
      </c>
      <c r="I231" s="183">
        <v>43005</v>
      </c>
      <c r="J231" s="184" t="s">
        <v>76</v>
      </c>
      <c r="K231" s="184" t="s">
        <v>75</v>
      </c>
      <c r="L231" s="185">
        <v>70</v>
      </c>
      <c r="M231" s="186" t="s">
        <v>780</v>
      </c>
      <c r="N231" s="210" t="s">
        <v>791</v>
      </c>
    </row>
    <row r="232" spans="1:14" ht="15" customHeight="1" x14ac:dyDescent="0.15">
      <c r="A232" s="253"/>
      <c r="B232" s="250"/>
      <c r="C232" s="178" t="s">
        <v>581</v>
      </c>
      <c r="D232" s="179" t="s">
        <v>748</v>
      </c>
      <c r="E232" s="180" t="s">
        <v>398</v>
      </c>
      <c r="F232" s="181">
        <v>1</v>
      </c>
      <c r="G232" s="182">
        <v>13.17</v>
      </c>
      <c r="H232" s="183">
        <v>40735</v>
      </c>
      <c r="I232" s="183">
        <v>45489</v>
      </c>
      <c r="J232" s="184" t="s">
        <v>96</v>
      </c>
      <c r="K232" s="184" t="s">
        <v>95</v>
      </c>
      <c r="L232" s="185">
        <v>30</v>
      </c>
      <c r="M232" s="186" t="s">
        <v>766</v>
      </c>
      <c r="N232" s="210" t="s">
        <v>772</v>
      </c>
    </row>
    <row r="233" spans="1:14" ht="15" customHeight="1" x14ac:dyDescent="0.15">
      <c r="A233" s="254"/>
      <c r="B233" s="251"/>
      <c r="C233" s="103" t="s">
        <v>706</v>
      </c>
      <c r="D233" s="104" t="s">
        <v>748</v>
      </c>
      <c r="E233" s="115" t="s">
        <v>432</v>
      </c>
      <c r="F233" s="106">
        <v>1</v>
      </c>
      <c r="G233" s="107">
        <v>49.93</v>
      </c>
      <c r="H233" s="108">
        <v>41466</v>
      </c>
      <c r="I233" s="108">
        <v>43444</v>
      </c>
      <c r="J233" s="109" t="s">
        <v>472</v>
      </c>
      <c r="K233" s="109" t="s">
        <v>473</v>
      </c>
      <c r="L233" s="110">
        <v>330</v>
      </c>
      <c r="M233" s="105" t="s">
        <v>816</v>
      </c>
      <c r="N233" s="211" t="s">
        <v>779</v>
      </c>
    </row>
    <row r="234" spans="1:14" ht="15" customHeight="1" x14ac:dyDescent="0.15">
      <c r="A234" s="258" t="s">
        <v>251</v>
      </c>
      <c r="B234" s="261" t="s">
        <v>16</v>
      </c>
      <c r="C234" s="96"/>
      <c r="D234" s="111"/>
      <c r="E234" s="112"/>
      <c r="F234" s="99">
        <v>5</v>
      </c>
      <c r="G234" s="100">
        <f>G235+G236+G237+G238+G239</f>
        <v>331.56999999999994</v>
      </c>
      <c r="H234" s="113"/>
      <c r="I234" s="97"/>
      <c r="J234" s="114"/>
      <c r="K234" s="114"/>
      <c r="L234" s="102"/>
      <c r="M234" s="98"/>
      <c r="N234" s="212"/>
    </row>
    <row r="235" spans="1:14" s="4" customFormat="1" ht="15" customHeight="1" x14ac:dyDescent="0.15">
      <c r="A235" s="259"/>
      <c r="B235" s="262"/>
      <c r="C235" s="178" t="s">
        <v>1019</v>
      </c>
      <c r="D235" s="179" t="s">
        <v>748</v>
      </c>
      <c r="E235" s="180" t="s">
        <v>1029</v>
      </c>
      <c r="F235" s="181">
        <v>1</v>
      </c>
      <c r="G235" s="182">
        <v>217</v>
      </c>
      <c r="H235" s="183">
        <v>44084</v>
      </c>
      <c r="I235" s="183">
        <v>45287</v>
      </c>
      <c r="J235" s="184">
        <v>41.843978</v>
      </c>
      <c r="K235" s="184">
        <v>33.740094999999997</v>
      </c>
      <c r="L235" s="185"/>
      <c r="M235" s="186" t="s">
        <v>1006</v>
      </c>
      <c r="N235" s="210" t="s">
        <v>791</v>
      </c>
    </row>
    <row r="236" spans="1:14" ht="15" customHeight="1" x14ac:dyDescent="0.15">
      <c r="A236" s="259"/>
      <c r="B236" s="262"/>
      <c r="C236" s="178" t="s">
        <v>607</v>
      </c>
      <c r="D236" s="179" t="s">
        <v>748</v>
      </c>
      <c r="E236" s="180" t="s">
        <v>1083</v>
      </c>
      <c r="F236" s="181">
        <v>1</v>
      </c>
      <c r="G236" s="182">
        <v>97.03</v>
      </c>
      <c r="H236" s="183">
        <v>40735</v>
      </c>
      <c r="I236" s="183">
        <v>43615</v>
      </c>
      <c r="J236" s="184" t="s">
        <v>151</v>
      </c>
      <c r="K236" s="184" t="s">
        <v>144</v>
      </c>
      <c r="L236" s="185">
        <v>1475</v>
      </c>
      <c r="M236" s="186" t="s">
        <v>1060</v>
      </c>
      <c r="N236" s="210" t="s">
        <v>791</v>
      </c>
    </row>
    <row r="237" spans="1:14" ht="15" customHeight="1" x14ac:dyDescent="0.15">
      <c r="A237" s="259"/>
      <c r="B237" s="262"/>
      <c r="C237" s="178" t="s">
        <v>680</v>
      </c>
      <c r="D237" s="179" t="s">
        <v>748</v>
      </c>
      <c r="E237" s="180" t="s">
        <v>825</v>
      </c>
      <c r="F237" s="181">
        <v>1</v>
      </c>
      <c r="G237" s="182">
        <v>10.7</v>
      </c>
      <c r="H237" s="183">
        <v>40735</v>
      </c>
      <c r="I237" s="183">
        <v>43830</v>
      </c>
      <c r="J237" s="184" t="s">
        <v>185</v>
      </c>
      <c r="K237" s="184" t="s">
        <v>184</v>
      </c>
      <c r="L237" s="185">
        <v>1150</v>
      </c>
      <c r="M237" s="186" t="s">
        <v>766</v>
      </c>
      <c r="N237" s="210" t="s">
        <v>772</v>
      </c>
    </row>
    <row r="238" spans="1:14" ht="15" customHeight="1" x14ac:dyDescent="0.15">
      <c r="A238" s="259"/>
      <c r="B238" s="262"/>
      <c r="C238" s="178" t="s">
        <v>695</v>
      </c>
      <c r="D238" s="179" t="s">
        <v>748</v>
      </c>
      <c r="E238" s="180" t="s">
        <v>376</v>
      </c>
      <c r="F238" s="181">
        <v>1</v>
      </c>
      <c r="G238" s="182">
        <v>5.03</v>
      </c>
      <c r="H238" s="183">
        <v>40735</v>
      </c>
      <c r="I238" s="183">
        <v>44460</v>
      </c>
      <c r="J238" s="184">
        <v>41.979951</v>
      </c>
      <c r="K238" s="184">
        <v>34.044803999999999</v>
      </c>
      <c r="L238" s="185">
        <v>35</v>
      </c>
      <c r="M238" s="186" t="s">
        <v>780</v>
      </c>
      <c r="N238" s="210" t="s">
        <v>772</v>
      </c>
    </row>
    <row r="239" spans="1:14" ht="15" customHeight="1" x14ac:dyDescent="0.15">
      <c r="A239" s="260"/>
      <c r="B239" s="263"/>
      <c r="C239" s="103" t="s">
        <v>1019</v>
      </c>
      <c r="D239" s="104" t="s">
        <v>748</v>
      </c>
      <c r="E239" s="115" t="s">
        <v>1181</v>
      </c>
      <c r="F239" s="106">
        <v>1</v>
      </c>
      <c r="G239" s="107">
        <v>1.81</v>
      </c>
      <c r="H239" s="108">
        <v>45786</v>
      </c>
      <c r="I239" s="128"/>
      <c r="J239" s="109" t="s">
        <v>1182</v>
      </c>
      <c r="K239" s="109" t="s">
        <v>1183</v>
      </c>
      <c r="L239" s="110">
        <v>840</v>
      </c>
      <c r="M239" s="105" t="s">
        <v>766</v>
      </c>
      <c r="N239" s="211" t="s">
        <v>773</v>
      </c>
    </row>
    <row r="240" spans="1:14" ht="15" customHeight="1" x14ac:dyDescent="0.15">
      <c r="A240" s="252" t="s">
        <v>252</v>
      </c>
      <c r="B240" s="249" t="s">
        <v>38</v>
      </c>
      <c r="C240" s="96"/>
      <c r="D240" s="111"/>
      <c r="E240" s="112"/>
      <c r="F240" s="99">
        <v>3</v>
      </c>
      <c r="G240" s="100">
        <v>584.41</v>
      </c>
      <c r="H240" s="113"/>
      <c r="I240" s="97"/>
      <c r="J240" s="114"/>
      <c r="K240" s="114"/>
      <c r="L240" s="102"/>
      <c r="M240" s="98"/>
      <c r="N240" s="212"/>
    </row>
    <row r="241" spans="1:14" ht="15" customHeight="1" x14ac:dyDescent="0.15">
      <c r="A241" s="253"/>
      <c r="B241" s="250"/>
      <c r="C241" s="178" t="s">
        <v>567</v>
      </c>
      <c r="D241" s="179" t="s">
        <v>741</v>
      </c>
      <c r="E241" s="180" t="s">
        <v>336</v>
      </c>
      <c r="F241" s="181">
        <v>1</v>
      </c>
      <c r="G241" s="182">
        <v>126.36</v>
      </c>
      <c r="H241" s="183">
        <v>40028</v>
      </c>
      <c r="I241" s="183">
        <v>45366</v>
      </c>
      <c r="J241" s="184">
        <v>40.828626</v>
      </c>
      <c r="K241" s="184">
        <v>33.774206</v>
      </c>
      <c r="L241" s="185">
        <v>1680</v>
      </c>
      <c r="M241" s="186" t="s">
        <v>788</v>
      </c>
      <c r="N241" s="210" t="s">
        <v>772</v>
      </c>
    </row>
    <row r="242" spans="1:14" ht="15" customHeight="1" x14ac:dyDescent="0.15">
      <c r="A242" s="253"/>
      <c r="B242" s="250"/>
      <c r="C242" s="178" t="s">
        <v>643</v>
      </c>
      <c r="D242" s="179" t="s">
        <v>741</v>
      </c>
      <c r="E242" s="180" t="s">
        <v>395</v>
      </c>
      <c r="F242" s="181">
        <v>1</v>
      </c>
      <c r="G242" s="182">
        <v>36</v>
      </c>
      <c r="H242" s="183">
        <v>40735</v>
      </c>
      <c r="I242" s="183">
        <v>43286</v>
      </c>
      <c r="J242" s="184">
        <v>40.641961999999999</v>
      </c>
      <c r="K242" s="184">
        <v>33.595063000000003</v>
      </c>
      <c r="L242" s="185">
        <v>830</v>
      </c>
      <c r="M242" s="186" t="s">
        <v>766</v>
      </c>
      <c r="N242" s="210" t="s">
        <v>772</v>
      </c>
    </row>
    <row r="243" spans="1:14" ht="15" customHeight="1" x14ac:dyDescent="0.15">
      <c r="A243" s="254"/>
      <c r="B243" s="251"/>
      <c r="C243" s="103" t="s">
        <v>700</v>
      </c>
      <c r="D243" s="104" t="s">
        <v>741</v>
      </c>
      <c r="E243" s="115" t="s">
        <v>422</v>
      </c>
      <c r="F243" s="106">
        <v>1</v>
      </c>
      <c r="G243" s="107">
        <v>422.05</v>
      </c>
      <c r="H243" s="108">
        <v>41157</v>
      </c>
      <c r="I243" s="108">
        <v>42002</v>
      </c>
      <c r="J243" s="109"/>
      <c r="K243" s="109"/>
      <c r="L243" s="110"/>
      <c r="M243" s="105" t="s">
        <v>766</v>
      </c>
      <c r="N243" s="211" t="s">
        <v>773</v>
      </c>
    </row>
    <row r="244" spans="1:14" ht="15" customHeight="1" x14ac:dyDescent="0.15">
      <c r="A244" s="252" t="s">
        <v>253</v>
      </c>
      <c r="B244" s="249" t="s">
        <v>42</v>
      </c>
      <c r="C244" s="96"/>
      <c r="D244" s="111"/>
      <c r="E244" s="112"/>
      <c r="F244" s="99">
        <v>7</v>
      </c>
      <c r="G244" s="100">
        <f>SUM(G245:G251)</f>
        <v>687.01</v>
      </c>
      <c r="H244" s="113"/>
      <c r="I244" s="97"/>
      <c r="J244" s="114"/>
      <c r="K244" s="114"/>
      <c r="L244" s="102"/>
      <c r="M244" s="98"/>
      <c r="N244" s="212"/>
    </row>
    <row r="245" spans="1:14" s="4" customFormat="1" ht="15" customHeight="1" x14ac:dyDescent="0.15">
      <c r="A245" s="253"/>
      <c r="B245" s="250"/>
      <c r="C245" s="178" t="s">
        <v>1018</v>
      </c>
      <c r="D245" s="179" t="s">
        <v>748</v>
      </c>
      <c r="E245" s="180" t="s">
        <v>1028</v>
      </c>
      <c r="F245" s="181">
        <v>1</v>
      </c>
      <c r="G245" s="182">
        <v>51.6</v>
      </c>
      <c r="H245" s="183">
        <v>44066</v>
      </c>
      <c r="I245" s="183"/>
      <c r="J245" s="184"/>
      <c r="K245" s="184"/>
      <c r="L245" s="185"/>
      <c r="M245" s="186" t="s">
        <v>766</v>
      </c>
      <c r="N245" s="210" t="s">
        <v>772</v>
      </c>
    </row>
    <row r="246" spans="1:14" s="4" customFormat="1" ht="15" customHeight="1" x14ac:dyDescent="0.15">
      <c r="A246" s="253"/>
      <c r="B246" s="250"/>
      <c r="C246" s="178" t="s">
        <v>1017</v>
      </c>
      <c r="D246" s="179" t="s">
        <v>748</v>
      </c>
      <c r="E246" s="180" t="s">
        <v>1027</v>
      </c>
      <c r="F246" s="181">
        <v>1</v>
      </c>
      <c r="G246" s="182">
        <v>22.79</v>
      </c>
      <c r="H246" s="183">
        <v>44046</v>
      </c>
      <c r="I246" s="183"/>
      <c r="J246" s="184"/>
      <c r="K246" s="184"/>
      <c r="L246" s="185"/>
      <c r="M246" s="186" t="s">
        <v>778</v>
      </c>
      <c r="N246" s="210" t="s">
        <v>779</v>
      </c>
    </row>
    <row r="247" spans="1:14" s="2" customFormat="1" ht="15" customHeight="1" x14ac:dyDescent="0.15">
      <c r="A247" s="253"/>
      <c r="B247" s="250"/>
      <c r="C247" s="178" t="s">
        <v>556</v>
      </c>
      <c r="D247" s="179" t="s">
        <v>748</v>
      </c>
      <c r="E247" s="180" t="s">
        <v>328</v>
      </c>
      <c r="F247" s="181">
        <v>1</v>
      </c>
      <c r="G247" s="182">
        <v>67.900000000000006</v>
      </c>
      <c r="H247" s="183">
        <v>39318</v>
      </c>
      <c r="I247" s="183">
        <v>40505</v>
      </c>
      <c r="J247" s="184">
        <v>42.05697</v>
      </c>
      <c r="K247" s="184">
        <v>35.048147</v>
      </c>
      <c r="L247" s="185">
        <v>30</v>
      </c>
      <c r="M247" s="186" t="s">
        <v>780</v>
      </c>
      <c r="N247" s="210" t="s">
        <v>772</v>
      </c>
    </row>
    <row r="248" spans="1:14" ht="15" customHeight="1" x14ac:dyDescent="0.15">
      <c r="A248" s="253"/>
      <c r="B248" s="250"/>
      <c r="C248" s="178" t="s">
        <v>684</v>
      </c>
      <c r="D248" s="179" t="s">
        <v>748</v>
      </c>
      <c r="E248" s="180" t="s">
        <v>374</v>
      </c>
      <c r="F248" s="181">
        <v>1</v>
      </c>
      <c r="G248" s="182">
        <v>69.56</v>
      </c>
      <c r="H248" s="183">
        <v>40735</v>
      </c>
      <c r="I248" s="183">
        <v>43574</v>
      </c>
      <c r="J248" s="184">
        <v>41.837736</v>
      </c>
      <c r="K248" s="184">
        <v>34.780338999999998</v>
      </c>
      <c r="L248" s="185">
        <v>450</v>
      </c>
      <c r="M248" s="186" t="s">
        <v>792</v>
      </c>
      <c r="N248" s="210" t="s">
        <v>807</v>
      </c>
    </row>
    <row r="249" spans="1:14" ht="15" customHeight="1" x14ac:dyDescent="0.15">
      <c r="A249" s="253"/>
      <c r="B249" s="250"/>
      <c r="C249" s="178" t="s">
        <v>688</v>
      </c>
      <c r="D249" s="179" t="s">
        <v>748</v>
      </c>
      <c r="E249" s="180" t="s">
        <v>375</v>
      </c>
      <c r="F249" s="181">
        <v>1</v>
      </c>
      <c r="G249" s="182">
        <v>14.72</v>
      </c>
      <c r="H249" s="183">
        <v>40735</v>
      </c>
      <c r="I249" s="183"/>
      <c r="J249" s="184">
        <v>41.482275000000001</v>
      </c>
      <c r="K249" s="184">
        <v>34.776480999999997</v>
      </c>
      <c r="L249" s="185">
        <v>390</v>
      </c>
      <c r="M249" s="186" t="s">
        <v>766</v>
      </c>
      <c r="N249" s="210" t="s">
        <v>772</v>
      </c>
    </row>
    <row r="250" spans="1:14" ht="15" customHeight="1" x14ac:dyDescent="0.15">
      <c r="A250" s="253"/>
      <c r="B250" s="250"/>
      <c r="C250" s="178" t="s">
        <v>970</v>
      </c>
      <c r="D250" s="179" t="s">
        <v>748</v>
      </c>
      <c r="E250" s="180" t="s">
        <v>888</v>
      </c>
      <c r="F250" s="181">
        <v>1</v>
      </c>
      <c r="G250" s="182">
        <v>420.43</v>
      </c>
      <c r="H250" s="183">
        <v>42954</v>
      </c>
      <c r="I250" s="183"/>
      <c r="J250" s="184" t="s">
        <v>889</v>
      </c>
      <c r="K250" s="184" t="s">
        <v>890</v>
      </c>
      <c r="L250" s="185">
        <v>763</v>
      </c>
      <c r="M250" s="186" t="s">
        <v>892</v>
      </c>
      <c r="N250" s="210" t="s">
        <v>891</v>
      </c>
    </row>
    <row r="251" spans="1:14" s="2" customFormat="1" ht="15" customHeight="1" x14ac:dyDescent="0.15">
      <c r="A251" s="254"/>
      <c r="B251" s="251"/>
      <c r="C251" s="103" t="s">
        <v>942</v>
      </c>
      <c r="D251" s="104" t="s">
        <v>748</v>
      </c>
      <c r="E251" s="115" t="s">
        <v>998</v>
      </c>
      <c r="F251" s="106">
        <v>1</v>
      </c>
      <c r="G251" s="107">
        <v>40.01</v>
      </c>
      <c r="H251" s="108">
        <v>43249</v>
      </c>
      <c r="I251" s="128"/>
      <c r="J251" s="109" t="s">
        <v>943</v>
      </c>
      <c r="K251" s="109" t="s">
        <v>944</v>
      </c>
      <c r="L251" s="110">
        <v>1204</v>
      </c>
      <c r="M251" s="105" t="s">
        <v>758</v>
      </c>
      <c r="N251" s="211" t="s">
        <v>945</v>
      </c>
    </row>
    <row r="252" spans="1:14" ht="15" customHeight="1" x14ac:dyDescent="0.15">
      <c r="A252" s="252" t="s">
        <v>254</v>
      </c>
      <c r="B252" s="249" t="s">
        <v>47</v>
      </c>
      <c r="C252" s="96"/>
      <c r="D252" s="111"/>
      <c r="E252" s="112"/>
      <c r="F252" s="99">
        <v>6</v>
      </c>
      <c r="G252" s="100">
        <f>G253+G254+G255+G256+G257+G258</f>
        <v>2218.54</v>
      </c>
      <c r="H252" s="113"/>
      <c r="I252" s="97"/>
      <c r="J252" s="114"/>
      <c r="K252" s="114"/>
      <c r="L252" s="102"/>
      <c r="M252" s="98"/>
      <c r="N252" s="212"/>
    </row>
    <row r="253" spans="1:14" s="2" customFormat="1" ht="15" customHeight="1" x14ac:dyDescent="0.15">
      <c r="A253" s="253"/>
      <c r="B253" s="250"/>
      <c r="C253" s="178" t="s">
        <v>669</v>
      </c>
      <c r="D253" s="179" t="s">
        <v>740</v>
      </c>
      <c r="E253" s="180" t="s">
        <v>412</v>
      </c>
      <c r="F253" s="181">
        <v>1</v>
      </c>
      <c r="G253" s="182">
        <v>142.65</v>
      </c>
      <c r="H253" s="183">
        <v>40735</v>
      </c>
      <c r="I253" s="183">
        <v>43241</v>
      </c>
      <c r="J253" s="184">
        <v>41.504804999999998</v>
      </c>
      <c r="K253" s="184">
        <v>36.038992</v>
      </c>
      <c r="L253" s="185">
        <v>75</v>
      </c>
      <c r="M253" s="186" t="s">
        <v>766</v>
      </c>
      <c r="N253" s="210" t="s">
        <v>772</v>
      </c>
    </row>
    <row r="254" spans="1:14" s="2" customFormat="1" ht="15" customHeight="1" x14ac:dyDescent="0.15">
      <c r="A254" s="253"/>
      <c r="B254" s="250"/>
      <c r="C254" s="178" t="s">
        <v>692</v>
      </c>
      <c r="D254" s="179" t="s">
        <v>740</v>
      </c>
      <c r="E254" s="180" t="s">
        <v>413</v>
      </c>
      <c r="F254" s="181">
        <v>1</v>
      </c>
      <c r="G254" s="182">
        <v>287.64999999999998</v>
      </c>
      <c r="H254" s="183">
        <v>40735</v>
      </c>
      <c r="I254" s="183">
        <v>43196</v>
      </c>
      <c r="J254" s="184" t="s">
        <v>195</v>
      </c>
      <c r="K254" s="184" t="s">
        <v>194</v>
      </c>
      <c r="L254" s="185">
        <v>220</v>
      </c>
      <c r="M254" s="186" t="s">
        <v>788</v>
      </c>
      <c r="N254" s="210" t="s">
        <v>807</v>
      </c>
    </row>
    <row r="255" spans="1:14" s="2" customFormat="1" ht="15" customHeight="1" x14ac:dyDescent="0.15">
      <c r="A255" s="253"/>
      <c r="B255" s="250"/>
      <c r="C255" s="178" t="s">
        <v>728</v>
      </c>
      <c r="D255" s="179" t="s">
        <v>740</v>
      </c>
      <c r="E255" s="180" t="s">
        <v>500</v>
      </c>
      <c r="F255" s="181">
        <v>1</v>
      </c>
      <c r="G255" s="182">
        <v>562.59</v>
      </c>
      <c r="H255" s="183">
        <v>42268</v>
      </c>
      <c r="I255" s="183">
        <v>43196</v>
      </c>
      <c r="J255" s="184" t="s">
        <v>504</v>
      </c>
      <c r="K255" s="184" t="s">
        <v>505</v>
      </c>
      <c r="L255" s="185">
        <v>4</v>
      </c>
      <c r="M255" s="186" t="s">
        <v>820</v>
      </c>
      <c r="N255" s="210" t="s">
        <v>783</v>
      </c>
    </row>
    <row r="256" spans="1:14" ht="15" customHeight="1" x14ac:dyDescent="0.15">
      <c r="A256" s="253"/>
      <c r="B256" s="250"/>
      <c r="C256" s="178" t="s">
        <v>729</v>
      </c>
      <c r="D256" s="179" t="s">
        <v>740</v>
      </c>
      <c r="E256" s="180" t="s">
        <v>837</v>
      </c>
      <c r="F256" s="181">
        <v>1</v>
      </c>
      <c r="G256" s="182">
        <v>1032.1400000000001</v>
      </c>
      <c r="H256" s="183">
        <v>42268</v>
      </c>
      <c r="I256" s="183"/>
      <c r="J256" s="184" t="s">
        <v>506</v>
      </c>
      <c r="K256" s="184" t="s">
        <v>507</v>
      </c>
      <c r="L256" s="185">
        <v>430</v>
      </c>
      <c r="M256" s="186" t="s">
        <v>821</v>
      </c>
      <c r="N256" s="210" t="s">
        <v>783</v>
      </c>
    </row>
    <row r="257" spans="1:14" ht="15" customHeight="1" x14ac:dyDescent="0.15">
      <c r="A257" s="253"/>
      <c r="B257" s="250"/>
      <c r="C257" s="178" t="s">
        <v>730</v>
      </c>
      <c r="D257" s="179" t="s">
        <v>740</v>
      </c>
      <c r="E257" s="180" t="s">
        <v>838</v>
      </c>
      <c r="F257" s="181">
        <v>1</v>
      </c>
      <c r="G257" s="182">
        <v>132.01</v>
      </c>
      <c r="H257" s="183">
        <v>42292</v>
      </c>
      <c r="I257" s="183">
        <v>43185</v>
      </c>
      <c r="J257" s="184" t="s">
        <v>508</v>
      </c>
      <c r="K257" s="184" t="s">
        <v>509</v>
      </c>
      <c r="L257" s="185">
        <v>230</v>
      </c>
      <c r="M257" s="186" t="s">
        <v>766</v>
      </c>
      <c r="N257" s="210" t="s">
        <v>772</v>
      </c>
    </row>
    <row r="258" spans="1:14" ht="15" customHeight="1" x14ac:dyDescent="0.15">
      <c r="A258" s="254"/>
      <c r="B258" s="251"/>
      <c r="C258" s="103" t="s">
        <v>1132</v>
      </c>
      <c r="D258" s="104" t="s">
        <v>740</v>
      </c>
      <c r="E258" s="105" t="s">
        <v>1186</v>
      </c>
      <c r="F258" s="106">
        <v>1</v>
      </c>
      <c r="G258" s="107">
        <v>61.5</v>
      </c>
      <c r="H258" s="108">
        <v>45551</v>
      </c>
      <c r="I258" s="108"/>
      <c r="J258" s="109" t="s">
        <v>1133</v>
      </c>
      <c r="K258" s="109" t="s">
        <v>1134</v>
      </c>
      <c r="L258" s="110">
        <v>560</v>
      </c>
      <c r="M258" s="105" t="s">
        <v>766</v>
      </c>
      <c r="N258" s="211" t="s">
        <v>772</v>
      </c>
    </row>
    <row r="259" spans="1:14" ht="15" customHeight="1" x14ac:dyDescent="0.15">
      <c r="A259" s="252" t="s">
        <v>255</v>
      </c>
      <c r="B259" s="249" t="s">
        <v>45</v>
      </c>
      <c r="C259" s="96"/>
      <c r="D259" s="111"/>
      <c r="E259" s="112"/>
      <c r="F259" s="99">
        <v>2</v>
      </c>
      <c r="G259" s="100">
        <v>886.06</v>
      </c>
      <c r="H259" s="113"/>
      <c r="I259" s="97"/>
      <c r="J259" s="114"/>
      <c r="K259" s="114"/>
      <c r="L259" s="102"/>
      <c r="M259" s="98"/>
      <c r="N259" s="212"/>
    </row>
    <row r="260" spans="1:14" ht="15" customHeight="1" x14ac:dyDescent="0.15">
      <c r="A260" s="253"/>
      <c r="B260" s="250"/>
      <c r="C260" s="178" t="s">
        <v>555</v>
      </c>
      <c r="D260" s="179" t="s">
        <v>740</v>
      </c>
      <c r="E260" s="180" t="s">
        <v>414</v>
      </c>
      <c r="F260" s="181">
        <v>1</v>
      </c>
      <c r="G260" s="182">
        <v>484.86</v>
      </c>
      <c r="H260" s="183">
        <v>39136</v>
      </c>
      <c r="I260" s="183">
        <v>43098</v>
      </c>
      <c r="J260" s="184" t="s">
        <v>98</v>
      </c>
      <c r="K260" s="184" t="s">
        <v>97</v>
      </c>
      <c r="L260" s="185">
        <v>1400</v>
      </c>
      <c r="M260" s="186" t="s">
        <v>778</v>
      </c>
      <c r="N260" s="210" t="s">
        <v>779</v>
      </c>
    </row>
    <row r="261" spans="1:14" ht="15" customHeight="1" x14ac:dyDescent="0.15">
      <c r="A261" s="254"/>
      <c r="B261" s="251"/>
      <c r="C261" s="103" t="s">
        <v>696</v>
      </c>
      <c r="D261" s="104" t="s">
        <v>740</v>
      </c>
      <c r="E261" s="115" t="s">
        <v>827</v>
      </c>
      <c r="F261" s="106">
        <v>1</v>
      </c>
      <c r="G261" s="107">
        <v>401.2</v>
      </c>
      <c r="H261" s="108">
        <v>40735</v>
      </c>
      <c r="I261" s="128"/>
      <c r="J261" s="109" t="s">
        <v>199</v>
      </c>
      <c r="K261" s="109" t="s">
        <v>198</v>
      </c>
      <c r="L261" s="110">
        <v>950</v>
      </c>
      <c r="M261" s="105" t="s">
        <v>788</v>
      </c>
      <c r="N261" s="211" t="s">
        <v>809</v>
      </c>
    </row>
    <row r="262" spans="1:14" ht="15" customHeight="1" x14ac:dyDescent="0.15">
      <c r="A262" s="252" t="s">
        <v>256</v>
      </c>
      <c r="B262" s="249" t="s">
        <v>18</v>
      </c>
      <c r="C262" s="96"/>
      <c r="D262" s="111"/>
      <c r="E262" s="112"/>
      <c r="F262" s="139">
        <v>3</v>
      </c>
      <c r="G262" s="140">
        <f>G263+G264+G265</f>
        <v>634.70000000000005</v>
      </c>
      <c r="H262" s="156"/>
      <c r="I262" s="97"/>
      <c r="J262" s="114"/>
      <c r="K262" s="114"/>
      <c r="L262" s="102"/>
      <c r="M262" s="98"/>
      <c r="N262" s="216"/>
    </row>
    <row r="263" spans="1:14" ht="15" customHeight="1" x14ac:dyDescent="0.15">
      <c r="A263" s="253"/>
      <c r="B263" s="250"/>
      <c r="C263" s="178" t="s">
        <v>1095</v>
      </c>
      <c r="D263" s="179" t="s">
        <v>740</v>
      </c>
      <c r="E263" s="180" t="s">
        <v>1117</v>
      </c>
      <c r="F263" s="181">
        <v>1</v>
      </c>
      <c r="G263" s="182">
        <v>68.06</v>
      </c>
      <c r="H263" s="183">
        <v>44418</v>
      </c>
      <c r="I263" s="183"/>
      <c r="J263" s="184" t="s">
        <v>1061</v>
      </c>
      <c r="K263" s="184" t="s">
        <v>1062</v>
      </c>
      <c r="L263" s="185">
        <v>1450</v>
      </c>
      <c r="M263" s="186" t="s">
        <v>788</v>
      </c>
      <c r="N263" s="210" t="s">
        <v>809</v>
      </c>
    </row>
    <row r="264" spans="1:14" s="4" customFormat="1" ht="15" customHeight="1" x14ac:dyDescent="0.15">
      <c r="A264" s="253"/>
      <c r="B264" s="250"/>
      <c r="C264" s="178" t="s">
        <v>540</v>
      </c>
      <c r="D264" s="179" t="s">
        <v>740</v>
      </c>
      <c r="E264" s="180" t="s">
        <v>1034</v>
      </c>
      <c r="F264" s="181">
        <v>1</v>
      </c>
      <c r="G264" s="182">
        <v>294.64</v>
      </c>
      <c r="H264" s="183">
        <v>30844</v>
      </c>
      <c r="I264" s="183">
        <v>41324</v>
      </c>
      <c r="J264" s="184" t="s">
        <v>134</v>
      </c>
      <c r="K264" s="184" t="s">
        <v>133</v>
      </c>
      <c r="L264" s="185">
        <v>1500</v>
      </c>
      <c r="M264" s="186" t="s">
        <v>758</v>
      </c>
      <c r="N264" s="210" t="s">
        <v>759</v>
      </c>
    </row>
    <row r="265" spans="1:14" s="4" customFormat="1" ht="15" customHeight="1" x14ac:dyDescent="0.15">
      <c r="A265" s="254"/>
      <c r="B265" s="251"/>
      <c r="C265" s="103" t="s">
        <v>565</v>
      </c>
      <c r="D265" s="142" t="s">
        <v>740</v>
      </c>
      <c r="E265" s="115" t="s">
        <v>1033</v>
      </c>
      <c r="F265" s="141">
        <v>1</v>
      </c>
      <c r="G265" s="122">
        <v>272</v>
      </c>
      <c r="H265" s="123">
        <v>40002</v>
      </c>
      <c r="I265" s="123">
        <v>43083</v>
      </c>
      <c r="J265" s="124" t="s">
        <v>187</v>
      </c>
      <c r="K265" s="124" t="s">
        <v>186</v>
      </c>
      <c r="L265" s="125">
        <v>1120</v>
      </c>
      <c r="M265" s="126" t="s">
        <v>787</v>
      </c>
      <c r="N265" s="215" t="s">
        <v>772</v>
      </c>
    </row>
    <row r="266" spans="1:14" ht="15" customHeight="1" x14ac:dyDescent="0.15">
      <c r="A266" s="252" t="s">
        <v>257</v>
      </c>
      <c r="B266" s="249" t="s">
        <v>48</v>
      </c>
      <c r="C266" s="171"/>
      <c r="D266" s="187"/>
      <c r="E266" s="188"/>
      <c r="F266" s="174">
        <v>1</v>
      </c>
      <c r="G266" s="192">
        <v>259.60000000000002</v>
      </c>
      <c r="H266" s="193"/>
      <c r="I266" s="191"/>
      <c r="J266" s="194"/>
      <c r="K266" s="194"/>
      <c r="L266" s="195"/>
      <c r="M266" s="196"/>
      <c r="N266" s="220"/>
    </row>
    <row r="267" spans="1:14" ht="15" customHeight="1" x14ac:dyDescent="0.15">
      <c r="A267" s="254"/>
      <c r="B267" s="251"/>
      <c r="C267" s="103" t="s">
        <v>709</v>
      </c>
      <c r="D267" s="104" t="s">
        <v>740</v>
      </c>
      <c r="E267" s="115" t="s">
        <v>839</v>
      </c>
      <c r="F267" s="106">
        <v>1</v>
      </c>
      <c r="G267" s="107">
        <v>259.60000000000002</v>
      </c>
      <c r="H267" s="108">
        <v>41520</v>
      </c>
      <c r="I267" s="108">
        <v>42954</v>
      </c>
      <c r="J267" s="109" t="s">
        <v>474</v>
      </c>
      <c r="K267" s="109" t="s">
        <v>475</v>
      </c>
      <c r="L267" s="110">
        <v>1220</v>
      </c>
      <c r="M267" s="105" t="s">
        <v>788</v>
      </c>
      <c r="N267" s="211" t="s">
        <v>818</v>
      </c>
    </row>
    <row r="268" spans="1:14" ht="15" customHeight="1" x14ac:dyDescent="0.15">
      <c r="A268" s="252" t="s">
        <v>258</v>
      </c>
      <c r="B268" s="249" t="s">
        <v>19</v>
      </c>
      <c r="C268" s="96"/>
      <c r="D268" s="111"/>
      <c r="E268" s="112"/>
      <c r="F268" s="99">
        <v>9</v>
      </c>
      <c r="G268" s="100">
        <v>2226.62</v>
      </c>
      <c r="H268" s="113"/>
      <c r="I268" s="113"/>
      <c r="J268" s="114"/>
      <c r="K268" s="114"/>
      <c r="L268" s="102"/>
      <c r="M268" s="98"/>
      <c r="N268" s="212"/>
    </row>
    <row r="269" spans="1:14" ht="15" customHeight="1" x14ac:dyDescent="0.15">
      <c r="A269" s="253"/>
      <c r="B269" s="250"/>
      <c r="C269" s="178" t="s">
        <v>542</v>
      </c>
      <c r="D269" s="179" t="s">
        <v>743</v>
      </c>
      <c r="E269" s="180" t="s">
        <v>319</v>
      </c>
      <c r="F269" s="181">
        <v>1</v>
      </c>
      <c r="G269" s="182">
        <v>1642.01</v>
      </c>
      <c r="H269" s="183">
        <v>32784</v>
      </c>
      <c r="I269" s="183">
        <v>41341</v>
      </c>
      <c r="J269" s="184" t="s">
        <v>189</v>
      </c>
      <c r="K269" s="184" t="s">
        <v>188</v>
      </c>
      <c r="L269" s="185">
        <v>1200</v>
      </c>
      <c r="M269" s="186" t="s">
        <v>758</v>
      </c>
      <c r="N269" s="210" t="s">
        <v>763</v>
      </c>
    </row>
    <row r="270" spans="1:14" ht="15" customHeight="1" x14ac:dyDescent="0.15">
      <c r="A270" s="253"/>
      <c r="B270" s="250"/>
      <c r="C270" s="178" t="s">
        <v>573</v>
      </c>
      <c r="D270" s="179" t="s">
        <v>743</v>
      </c>
      <c r="E270" s="180" t="s">
        <v>341</v>
      </c>
      <c r="F270" s="181">
        <v>1</v>
      </c>
      <c r="G270" s="182">
        <v>21.95</v>
      </c>
      <c r="H270" s="183">
        <v>40292</v>
      </c>
      <c r="I270" s="183">
        <v>41905</v>
      </c>
      <c r="J270" s="184">
        <v>40.987592999999997</v>
      </c>
      <c r="K270" s="184">
        <v>39.615665</v>
      </c>
      <c r="L270" s="185">
        <v>100</v>
      </c>
      <c r="M270" s="186" t="s">
        <v>781</v>
      </c>
      <c r="N270" s="210" t="s">
        <v>773</v>
      </c>
    </row>
    <row r="271" spans="1:14" ht="15" customHeight="1" x14ac:dyDescent="0.15">
      <c r="A271" s="253"/>
      <c r="B271" s="250"/>
      <c r="C271" s="178" t="s">
        <v>589</v>
      </c>
      <c r="D271" s="179" t="s">
        <v>743</v>
      </c>
      <c r="E271" s="180" t="s">
        <v>377</v>
      </c>
      <c r="F271" s="181">
        <v>1</v>
      </c>
      <c r="G271" s="182">
        <v>8.85</v>
      </c>
      <c r="H271" s="183">
        <v>40735</v>
      </c>
      <c r="I271" s="183">
        <v>43460</v>
      </c>
      <c r="J271" s="184" t="s">
        <v>118</v>
      </c>
      <c r="K271" s="184" t="s">
        <v>117</v>
      </c>
      <c r="L271" s="185">
        <v>1270</v>
      </c>
      <c r="M271" s="186" t="s">
        <v>795</v>
      </c>
      <c r="N271" s="210" t="s">
        <v>840</v>
      </c>
    </row>
    <row r="272" spans="1:14" ht="15" customHeight="1" x14ac:dyDescent="0.15">
      <c r="A272" s="253"/>
      <c r="B272" s="250"/>
      <c r="C272" s="178" t="s">
        <v>622</v>
      </c>
      <c r="D272" s="179" t="s">
        <v>743</v>
      </c>
      <c r="E272" s="180" t="s">
        <v>378</v>
      </c>
      <c r="F272" s="181">
        <v>1</v>
      </c>
      <c r="G272" s="182">
        <v>5.0999999999999996</v>
      </c>
      <c r="H272" s="183">
        <v>40735</v>
      </c>
      <c r="I272" s="183">
        <v>42969</v>
      </c>
      <c r="J272" s="184" t="s">
        <v>178</v>
      </c>
      <c r="K272" s="184" t="s">
        <v>169</v>
      </c>
      <c r="L272" s="185">
        <v>1940</v>
      </c>
      <c r="M272" s="186" t="s">
        <v>790</v>
      </c>
      <c r="N272" s="210" t="s">
        <v>791</v>
      </c>
    </row>
    <row r="273" spans="1:14" ht="15" customHeight="1" x14ac:dyDescent="0.15">
      <c r="A273" s="253"/>
      <c r="B273" s="250"/>
      <c r="C273" s="178" t="s">
        <v>642</v>
      </c>
      <c r="D273" s="179" t="s">
        <v>743</v>
      </c>
      <c r="E273" s="180" t="s">
        <v>379</v>
      </c>
      <c r="F273" s="181">
        <v>1</v>
      </c>
      <c r="G273" s="182">
        <v>134.1</v>
      </c>
      <c r="H273" s="183">
        <v>40735</v>
      </c>
      <c r="I273" s="183">
        <v>43103</v>
      </c>
      <c r="J273" s="184">
        <v>40.824088000000003</v>
      </c>
      <c r="K273" s="184">
        <v>39.461415000000002</v>
      </c>
      <c r="L273" s="185">
        <v>1900</v>
      </c>
      <c r="M273" s="186" t="s">
        <v>790</v>
      </c>
      <c r="N273" s="210" t="s">
        <v>791</v>
      </c>
    </row>
    <row r="274" spans="1:14" ht="15" customHeight="1" x14ac:dyDescent="0.15">
      <c r="A274" s="253"/>
      <c r="B274" s="250"/>
      <c r="C274" s="178" t="s">
        <v>678</v>
      </c>
      <c r="D274" s="179" t="s">
        <v>743</v>
      </c>
      <c r="E274" s="180" t="s">
        <v>426</v>
      </c>
      <c r="F274" s="181">
        <v>1</v>
      </c>
      <c r="G274" s="182">
        <v>5.33</v>
      </c>
      <c r="H274" s="183">
        <v>40735</v>
      </c>
      <c r="I274" s="183">
        <v>42177</v>
      </c>
      <c r="J274" s="184" t="s">
        <v>120</v>
      </c>
      <c r="K274" s="184" t="s">
        <v>119</v>
      </c>
      <c r="L274" s="185">
        <v>55</v>
      </c>
      <c r="M274" s="186" t="s">
        <v>766</v>
      </c>
      <c r="N274" s="210" t="s">
        <v>772</v>
      </c>
    </row>
    <row r="275" spans="1:14" ht="15" customHeight="1" x14ac:dyDescent="0.15">
      <c r="A275" s="253"/>
      <c r="B275" s="250"/>
      <c r="C275" s="178" t="s">
        <v>737</v>
      </c>
      <c r="D275" s="179" t="s">
        <v>743</v>
      </c>
      <c r="E275" s="180" t="s">
        <v>529</v>
      </c>
      <c r="F275" s="181">
        <v>1</v>
      </c>
      <c r="G275" s="182">
        <v>20.93</v>
      </c>
      <c r="H275" s="183">
        <v>42520</v>
      </c>
      <c r="I275" s="183">
        <v>43081</v>
      </c>
      <c r="J275" s="184" t="s">
        <v>530</v>
      </c>
      <c r="K275" s="184" t="s">
        <v>531</v>
      </c>
      <c r="L275" s="185">
        <v>510</v>
      </c>
      <c r="M275" s="186" t="s">
        <v>766</v>
      </c>
      <c r="N275" s="210" t="s">
        <v>772</v>
      </c>
    </row>
    <row r="276" spans="1:14" ht="15" customHeight="1" x14ac:dyDescent="0.15">
      <c r="A276" s="253"/>
      <c r="B276" s="250"/>
      <c r="C276" s="178" t="s">
        <v>971</v>
      </c>
      <c r="D276" s="179" t="s">
        <v>743</v>
      </c>
      <c r="E276" s="180" t="s">
        <v>897</v>
      </c>
      <c r="F276" s="181">
        <v>1</v>
      </c>
      <c r="G276" s="182">
        <v>363.86</v>
      </c>
      <c r="H276" s="183">
        <v>43010</v>
      </c>
      <c r="I276" s="183">
        <v>43830</v>
      </c>
      <c r="J276" s="184" t="s">
        <v>898</v>
      </c>
      <c r="K276" s="184" t="s">
        <v>899</v>
      </c>
      <c r="L276" s="185">
        <v>1381</v>
      </c>
      <c r="M276" s="186" t="s">
        <v>895</v>
      </c>
      <c r="N276" s="210" t="s">
        <v>791</v>
      </c>
    </row>
    <row r="277" spans="1:14" ht="15" customHeight="1" x14ac:dyDescent="0.15">
      <c r="A277" s="254"/>
      <c r="B277" s="251"/>
      <c r="C277" s="103" t="s">
        <v>977</v>
      </c>
      <c r="D277" s="104" t="s">
        <v>743</v>
      </c>
      <c r="E277" s="115" t="s">
        <v>1008</v>
      </c>
      <c r="F277" s="141">
        <v>1</v>
      </c>
      <c r="G277" s="122">
        <v>24.49</v>
      </c>
      <c r="H277" s="108">
        <v>43536</v>
      </c>
      <c r="I277" s="128"/>
      <c r="J277" s="109" t="s">
        <v>978</v>
      </c>
      <c r="K277" s="109" t="s">
        <v>979</v>
      </c>
      <c r="L277" s="110">
        <v>1381</v>
      </c>
      <c r="M277" s="105" t="s">
        <v>895</v>
      </c>
      <c r="N277" s="211" t="s">
        <v>791</v>
      </c>
    </row>
    <row r="278" spans="1:14" ht="15" customHeight="1" x14ac:dyDescent="0.15">
      <c r="A278" s="252" t="s">
        <v>259</v>
      </c>
      <c r="B278" s="249" t="s">
        <v>46</v>
      </c>
      <c r="C278" s="171"/>
      <c r="D278" s="187"/>
      <c r="E278" s="188"/>
      <c r="F278" s="199">
        <v>2</v>
      </c>
      <c r="G278" s="192">
        <f>G279+G280</f>
        <v>78</v>
      </c>
      <c r="H278" s="189"/>
      <c r="I278" s="172"/>
      <c r="J278" s="190"/>
      <c r="K278" s="190"/>
      <c r="L278" s="177"/>
      <c r="M278" s="173"/>
      <c r="N278" s="209"/>
    </row>
    <row r="279" spans="1:14" ht="15" customHeight="1" x14ac:dyDescent="0.15">
      <c r="A279" s="253"/>
      <c r="B279" s="250"/>
      <c r="C279" s="200" t="s">
        <v>568</v>
      </c>
      <c r="D279" s="201" t="s">
        <v>740</v>
      </c>
      <c r="E279" s="202" t="s">
        <v>1084</v>
      </c>
      <c r="F279" s="203">
        <v>1</v>
      </c>
      <c r="G279" s="204">
        <v>69.39</v>
      </c>
      <c r="H279" s="205">
        <v>40064</v>
      </c>
      <c r="I279" s="205">
        <v>43196</v>
      </c>
      <c r="J279" s="206">
        <v>40.628228</v>
      </c>
      <c r="K279" s="206">
        <v>37.547069999999998</v>
      </c>
      <c r="L279" s="207">
        <v>1230</v>
      </c>
      <c r="M279" s="208" t="s">
        <v>788</v>
      </c>
      <c r="N279" s="221" t="s">
        <v>775</v>
      </c>
    </row>
    <row r="280" spans="1:14" ht="15" customHeight="1" x14ac:dyDescent="0.15">
      <c r="A280" s="254"/>
      <c r="B280" s="251"/>
      <c r="C280" s="103" t="s">
        <v>592</v>
      </c>
      <c r="D280" s="104" t="s">
        <v>740</v>
      </c>
      <c r="E280" s="115" t="s">
        <v>1190</v>
      </c>
      <c r="F280" s="141">
        <v>1</v>
      </c>
      <c r="G280" s="122">
        <v>8.61</v>
      </c>
      <c r="H280" s="108">
        <v>40735</v>
      </c>
      <c r="I280" s="108">
        <v>43214</v>
      </c>
      <c r="J280" s="109" t="s">
        <v>132</v>
      </c>
      <c r="K280" s="109" t="s">
        <v>131</v>
      </c>
      <c r="L280" s="110">
        <v>5</v>
      </c>
      <c r="M280" s="105" t="s">
        <v>780</v>
      </c>
      <c r="N280" s="211" t="s">
        <v>772</v>
      </c>
    </row>
    <row r="281" spans="1:14" ht="15" customHeight="1" x14ac:dyDescent="0.15">
      <c r="A281" s="252" t="s">
        <v>260</v>
      </c>
      <c r="B281" s="249" t="s">
        <v>50</v>
      </c>
      <c r="C281" s="96"/>
      <c r="D281" s="111"/>
      <c r="E281" s="112"/>
      <c r="F281" s="99">
        <v>11</v>
      </c>
      <c r="G281" s="100">
        <f>SUM(G282:G292)</f>
        <v>1446.2</v>
      </c>
      <c r="H281" s="113"/>
      <c r="I281" s="97"/>
      <c r="J281" s="114"/>
      <c r="K281" s="114"/>
      <c r="L281" s="102"/>
      <c r="M281" s="98"/>
      <c r="N281" s="212"/>
    </row>
    <row r="282" spans="1:14" s="4" customFormat="1" ht="15" customHeight="1" x14ac:dyDescent="0.15">
      <c r="A282" s="253"/>
      <c r="B282" s="250"/>
      <c r="C282" s="178" t="s">
        <v>1021</v>
      </c>
      <c r="D282" s="179" t="s">
        <v>743</v>
      </c>
      <c r="E282" s="180" t="s">
        <v>1026</v>
      </c>
      <c r="F282" s="181">
        <v>1</v>
      </c>
      <c r="G282" s="182">
        <v>32</v>
      </c>
      <c r="H282" s="183">
        <v>44130</v>
      </c>
      <c r="I282" s="183">
        <v>45629</v>
      </c>
      <c r="J282" s="184">
        <v>40.968825000000002</v>
      </c>
      <c r="K282" s="184">
        <v>38.810986999999997</v>
      </c>
      <c r="L282" s="185"/>
      <c r="M282" s="186" t="s">
        <v>766</v>
      </c>
      <c r="N282" s="210" t="s">
        <v>791</v>
      </c>
    </row>
    <row r="283" spans="1:14" s="4" customFormat="1" ht="15" customHeight="1" x14ac:dyDescent="0.15">
      <c r="A283" s="253"/>
      <c r="B283" s="250"/>
      <c r="C283" s="178" t="s">
        <v>1020</v>
      </c>
      <c r="D283" s="179" t="s">
        <v>743</v>
      </c>
      <c r="E283" s="180" t="s">
        <v>1025</v>
      </c>
      <c r="F283" s="181">
        <v>1</v>
      </c>
      <c r="G283" s="182">
        <v>199</v>
      </c>
      <c r="H283" s="183">
        <v>44089</v>
      </c>
      <c r="I283" s="183">
        <v>45615</v>
      </c>
      <c r="J283" s="184">
        <v>40.921081999999998</v>
      </c>
      <c r="K283" s="184">
        <v>39.100261000000003</v>
      </c>
      <c r="L283" s="185"/>
      <c r="M283" s="186" t="s">
        <v>766</v>
      </c>
      <c r="N283" s="210" t="s">
        <v>791</v>
      </c>
    </row>
    <row r="284" spans="1:14" s="4" customFormat="1" ht="15" customHeight="1" x14ac:dyDescent="0.15">
      <c r="A284" s="253"/>
      <c r="B284" s="250"/>
      <c r="C284" s="178" t="s">
        <v>1016</v>
      </c>
      <c r="D284" s="179" t="s">
        <v>743</v>
      </c>
      <c r="E284" s="180" t="s">
        <v>1024</v>
      </c>
      <c r="F284" s="181">
        <v>1</v>
      </c>
      <c r="G284" s="182">
        <v>90.6</v>
      </c>
      <c r="H284" s="183">
        <v>43972</v>
      </c>
      <c r="I284" s="183"/>
      <c r="J284" s="184">
        <v>40.697799000000003</v>
      </c>
      <c r="K284" s="184">
        <v>38.249856999999999</v>
      </c>
      <c r="L284" s="185"/>
      <c r="M284" s="186" t="s">
        <v>895</v>
      </c>
      <c r="N284" s="210" t="s">
        <v>791</v>
      </c>
    </row>
    <row r="285" spans="1:14" ht="15" customHeight="1" x14ac:dyDescent="0.15">
      <c r="A285" s="253"/>
      <c r="B285" s="250"/>
      <c r="C285" s="178" t="s">
        <v>572</v>
      </c>
      <c r="D285" s="179" t="s">
        <v>743</v>
      </c>
      <c r="E285" s="180" t="s">
        <v>340</v>
      </c>
      <c r="F285" s="181">
        <v>1</v>
      </c>
      <c r="G285" s="182">
        <v>89.32</v>
      </c>
      <c r="H285" s="183">
        <v>40218</v>
      </c>
      <c r="I285" s="183">
        <v>40735</v>
      </c>
      <c r="J285" s="184" t="s">
        <v>74</v>
      </c>
      <c r="K285" s="184" t="s">
        <v>73</v>
      </c>
      <c r="L285" s="185">
        <v>1660</v>
      </c>
      <c r="M285" s="186" t="s">
        <v>790</v>
      </c>
      <c r="N285" s="210" t="s">
        <v>773</v>
      </c>
    </row>
    <row r="286" spans="1:14" ht="15" customHeight="1" x14ac:dyDescent="0.15">
      <c r="A286" s="253"/>
      <c r="B286" s="250"/>
      <c r="C286" s="178" t="s">
        <v>646</v>
      </c>
      <c r="D286" s="179" t="s">
        <v>743</v>
      </c>
      <c r="E286" s="180" t="s">
        <v>350</v>
      </c>
      <c r="F286" s="181">
        <v>1</v>
      </c>
      <c r="G286" s="182">
        <v>252.16</v>
      </c>
      <c r="H286" s="183">
        <v>40729</v>
      </c>
      <c r="I286" s="183">
        <v>43098</v>
      </c>
      <c r="J286" s="184">
        <v>40.572836000000002</v>
      </c>
      <c r="K286" s="184">
        <v>38.483905</v>
      </c>
      <c r="L286" s="185">
        <v>1970</v>
      </c>
      <c r="M286" s="186" t="s">
        <v>790</v>
      </c>
      <c r="N286" s="210" t="s">
        <v>798</v>
      </c>
    </row>
    <row r="287" spans="1:14" ht="15" customHeight="1" x14ac:dyDescent="0.15">
      <c r="A287" s="253"/>
      <c r="B287" s="250"/>
      <c r="C287" s="178" t="s">
        <v>702</v>
      </c>
      <c r="D287" s="179" t="s">
        <v>743</v>
      </c>
      <c r="E287" s="180" t="s">
        <v>428</v>
      </c>
      <c r="F287" s="181">
        <v>1</v>
      </c>
      <c r="G287" s="182">
        <v>500.8</v>
      </c>
      <c r="H287" s="183">
        <v>41403</v>
      </c>
      <c r="I287" s="183">
        <v>42369</v>
      </c>
      <c r="J287" s="184" t="s">
        <v>476</v>
      </c>
      <c r="K287" s="184" t="s">
        <v>477</v>
      </c>
      <c r="L287" s="185">
        <v>1440</v>
      </c>
      <c r="M287" s="186" t="s">
        <v>814</v>
      </c>
      <c r="N287" s="210" t="s">
        <v>811</v>
      </c>
    </row>
    <row r="288" spans="1:14" ht="15" customHeight="1" x14ac:dyDescent="0.15">
      <c r="A288" s="253"/>
      <c r="B288" s="250"/>
      <c r="C288" s="178" t="s">
        <v>703</v>
      </c>
      <c r="D288" s="179" t="s">
        <v>743</v>
      </c>
      <c r="E288" s="180" t="s">
        <v>429</v>
      </c>
      <c r="F288" s="181">
        <v>1</v>
      </c>
      <c r="G288" s="182">
        <v>102.66</v>
      </c>
      <c r="H288" s="183">
        <v>41403</v>
      </c>
      <c r="I288" s="183">
        <v>42177</v>
      </c>
      <c r="J288" s="184" t="s">
        <v>479</v>
      </c>
      <c r="K288" s="184" t="s">
        <v>478</v>
      </c>
      <c r="L288" s="185">
        <v>950</v>
      </c>
      <c r="M288" s="186" t="s">
        <v>815</v>
      </c>
      <c r="N288" s="210" t="s">
        <v>791</v>
      </c>
    </row>
    <row r="289" spans="1:14" ht="15" customHeight="1" x14ac:dyDescent="0.15">
      <c r="A289" s="253"/>
      <c r="B289" s="250"/>
      <c r="C289" s="178" t="s">
        <v>972</v>
      </c>
      <c r="D289" s="179" t="s">
        <v>743</v>
      </c>
      <c r="E289" s="180" t="s">
        <v>876</v>
      </c>
      <c r="F289" s="181">
        <v>1</v>
      </c>
      <c r="G289" s="182">
        <v>6.61</v>
      </c>
      <c r="H289" s="183">
        <v>42947</v>
      </c>
      <c r="I289" s="183">
        <v>43581</v>
      </c>
      <c r="J289" s="184" t="s">
        <v>877</v>
      </c>
      <c r="K289" s="184" t="s">
        <v>878</v>
      </c>
      <c r="L289" s="185">
        <v>1192</v>
      </c>
      <c r="M289" s="186" t="s">
        <v>766</v>
      </c>
      <c r="N289" s="210" t="s">
        <v>772</v>
      </c>
    </row>
    <row r="290" spans="1:14" ht="15" customHeight="1" x14ac:dyDescent="0.15">
      <c r="A290" s="253"/>
      <c r="B290" s="250"/>
      <c r="C290" s="178" t="s">
        <v>973</v>
      </c>
      <c r="D290" s="179" t="s">
        <v>743</v>
      </c>
      <c r="E290" s="180" t="s">
        <v>1191</v>
      </c>
      <c r="F290" s="181">
        <v>1</v>
      </c>
      <c r="G290" s="182">
        <v>63.35</v>
      </c>
      <c r="H290" s="183">
        <v>43000</v>
      </c>
      <c r="I290" s="183">
        <v>43830</v>
      </c>
      <c r="J290" s="184" t="s">
        <v>880</v>
      </c>
      <c r="K290" s="184" t="s">
        <v>879</v>
      </c>
      <c r="L290" s="185">
        <v>1820</v>
      </c>
      <c r="M290" s="186" t="s">
        <v>881</v>
      </c>
      <c r="N290" s="210" t="s">
        <v>882</v>
      </c>
    </row>
    <row r="291" spans="1:14" ht="15" customHeight="1" x14ac:dyDescent="0.15">
      <c r="A291" s="253"/>
      <c r="B291" s="250"/>
      <c r="C291" s="178" t="s">
        <v>983</v>
      </c>
      <c r="D291" s="179" t="s">
        <v>743</v>
      </c>
      <c r="E291" s="180" t="s">
        <v>1009</v>
      </c>
      <c r="F291" s="181">
        <v>1</v>
      </c>
      <c r="G291" s="182">
        <v>50.73</v>
      </c>
      <c r="H291" s="183">
        <v>43536</v>
      </c>
      <c r="I291" s="183"/>
      <c r="J291" s="184" t="s">
        <v>985</v>
      </c>
      <c r="K291" s="184" t="s">
        <v>986</v>
      </c>
      <c r="L291" s="185">
        <v>328</v>
      </c>
      <c r="M291" s="186" t="s">
        <v>918</v>
      </c>
      <c r="N291" s="210" t="s">
        <v>772</v>
      </c>
    </row>
    <row r="292" spans="1:14" ht="15" customHeight="1" x14ac:dyDescent="0.15">
      <c r="A292" s="254"/>
      <c r="B292" s="251"/>
      <c r="C292" s="103" t="s">
        <v>984</v>
      </c>
      <c r="D292" s="104" t="s">
        <v>743</v>
      </c>
      <c r="E292" s="115" t="s">
        <v>1010</v>
      </c>
      <c r="F292" s="106">
        <v>1</v>
      </c>
      <c r="G292" s="107">
        <v>58.97</v>
      </c>
      <c r="H292" s="108">
        <v>43557</v>
      </c>
      <c r="I292" s="108"/>
      <c r="J292" s="109" t="s">
        <v>987</v>
      </c>
      <c r="K292" s="109" t="s">
        <v>988</v>
      </c>
      <c r="L292" s="110">
        <v>569</v>
      </c>
      <c r="M292" s="105" t="s">
        <v>766</v>
      </c>
      <c r="N292" s="211" t="s">
        <v>773</v>
      </c>
    </row>
    <row r="293" spans="1:14" ht="15" customHeight="1" x14ac:dyDescent="0.15">
      <c r="A293" s="252" t="s">
        <v>261</v>
      </c>
      <c r="B293" s="249" t="s">
        <v>262</v>
      </c>
      <c r="C293" s="96"/>
      <c r="D293" s="97"/>
      <c r="E293" s="98"/>
      <c r="F293" s="99">
        <v>5</v>
      </c>
      <c r="G293" s="100">
        <f>G294+G295+G296+G297+G298</f>
        <v>4476.1899999999996</v>
      </c>
      <c r="H293" s="97"/>
      <c r="I293" s="97"/>
      <c r="J293" s="114"/>
      <c r="K293" s="101"/>
      <c r="L293" s="102"/>
      <c r="M293" s="98"/>
      <c r="N293" s="212"/>
    </row>
    <row r="294" spans="1:14" ht="15" customHeight="1" x14ac:dyDescent="0.15">
      <c r="A294" s="253"/>
      <c r="B294" s="250"/>
      <c r="C294" s="178" t="s">
        <v>707</v>
      </c>
      <c r="D294" s="179" t="s">
        <v>743</v>
      </c>
      <c r="E294" s="180" t="s">
        <v>433</v>
      </c>
      <c r="F294" s="181">
        <v>1</v>
      </c>
      <c r="G294" s="182">
        <v>4082.45</v>
      </c>
      <c r="H294" s="183">
        <v>41466</v>
      </c>
      <c r="I294" s="183">
        <v>42734</v>
      </c>
      <c r="J294" s="184" t="s">
        <v>480</v>
      </c>
      <c r="K294" s="184">
        <v>41302223</v>
      </c>
      <c r="L294" s="185">
        <v>2240</v>
      </c>
      <c r="M294" s="186" t="s">
        <v>790</v>
      </c>
      <c r="N294" s="210" t="s">
        <v>811</v>
      </c>
    </row>
    <row r="295" spans="1:14" ht="15" customHeight="1" x14ac:dyDescent="0.15">
      <c r="A295" s="253"/>
      <c r="B295" s="250"/>
      <c r="C295" s="178" t="s">
        <v>1096</v>
      </c>
      <c r="D295" s="179" t="s">
        <v>743</v>
      </c>
      <c r="E295" s="180" t="s">
        <v>1121</v>
      </c>
      <c r="F295" s="181">
        <v>1</v>
      </c>
      <c r="G295" s="182">
        <v>5.09</v>
      </c>
      <c r="H295" s="183">
        <v>44719</v>
      </c>
      <c r="I295" s="183"/>
      <c r="J295" s="184" t="s">
        <v>1072</v>
      </c>
      <c r="K295" s="184">
        <v>40.312134999999998</v>
      </c>
      <c r="L295" s="185">
        <v>750</v>
      </c>
      <c r="M295" s="186" t="s">
        <v>766</v>
      </c>
      <c r="N295" s="210" t="s">
        <v>772</v>
      </c>
    </row>
    <row r="296" spans="1:14" ht="15" customHeight="1" x14ac:dyDescent="0.15">
      <c r="A296" s="253"/>
      <c r="B296" s="250"/>
      <c r="C296" s="178" t="s">
        <v>718</v>
      </c>
      <c r="D296" s="179" t="s">
        <v>743</v>
      </c>
      <c r="E296" s="180" t="s">
        <v>1011</v>
      </c>
      <c r="F296" s="181">
        <v>1</v>
      </c>
      <c r="G296" s="182">
        <v>49.9</v>
      </c>
      <c r="H296" s="183">
        <v>41876</v>
      </c>
      <c r="I296" s="183">
        <v>42733</v>
      </c>
      <c r="J296" s="184" t="s">
        <v>481</v>
      </c>
      <c r="K296" s="184">
        <v>40507972</v>
      </c>
      <c r="L296" s="185">
        <v>428</v>
      </c>
      <c r="M296" s="186" t="s">
        <v>764</v>
      </c>
      <c r="N296" s="210" t="s">
        <v>791</v>
      </c>
    </row>
    <row r="297" spans="1:14" s="2" customFormat="1" ht="15" customHeight="1" x14ac:dyDescent="0.15">
      <c r="A297" s="253"/>
      <c r="B297" s="250"/>
      <c r="C297" s="178" t="s">
        <v>724</v>
      </c>
      <c r="D297" s="179" t="s">
        <v>743</v>
      </c>
      <c r="E297" s="180" t="s">
        <v>1155</v>
      </c>
      <c r="F297" s="181">
        <v>1</v>
      </c>
      <c r="G297" s="182">
        <v>326.32</v>
      </c>
      <c r="H297" s="183">
        <v>41975</v>
      </c>
      <c r="I297" s="183">
        <v>42734</v>
      </c>
      <c r="J297" s="184" t="s">
        <v>482</v>
      </c>
      <c r="K297" s="184">
        <v>40640623</v>
      </c>
      <c r="L297" s="185">
        <v>1351</v>
      </c>
      <c r="M297" s="186" t="s">
        <v>790</v>
      </c>
      <c r="N297" s="210" t="s">
        <v>811</v>
      </c>
    </row>
    <row r="298" spans="1:14" s="2" customFormat="1" ht="15" customHeight="1" x14ac:dyDescent="0.15">
      <c r="A298" s="254"/>
      <c r="B298" s="251"/>
      <c r="C298" s="103" t="s">
        <v>727</v>
      </c>
      <c r="D298" s="128" t="s">
        <v>743</v>
      </c>
      <c r="E298" s="105" t="s">
        <v>499</v>
      </c>
      <c r="F298" s="106">
        <v>1</v>
      </c>
      <c r="G298" s="107">
        <v>12.43</v>
      </c>
      <c r="H298" s="108">
        <v>42096</v>
      </c>
      <c r="I298" s="108">
        <v>42733</v>
      </c>
      <c r="J298" s="109" t="s">
        <v>1101</v>
      </c>
      <c r="K298" s="109">
        <v>40.512622</v>
      </c>
      <c r="L298" s="110">
        <v>510</v>
      </c>
      <c r="M298" s="105" t="s">
        <v>766</v>
      </c>
      <c r="N298" s="211" t="s">
        <v>772</v>
      </c>
    </row>
    <row r="299" spans="1:14" ht="15" customHeight="1" x14ac:dyDescent="0.15">
      <c r="A299" s="252" t="s">
        <v>263</v>
      </c>
      <c r="B299" s="249" t="s">
        <v>20</v>
      </c>
      <c r="C299" s="96"/>
      <c r="D299" s="97"/>
      <c r="E299" s="98"/>
      <c r="F299" s="99">
        <v>5</v>
      </c>
      <c r="G299" s="100">
        <v>2689.37</v>
      </c>
      <c r="H299" s="97"/>
      <c r="I299" s="97"/>
      <c r="J299" s="114"/>
      <c r="K299" s="101"/>
      <c r="L299" s="102"/>
      <c r="M299" s="98"/>
      <c r="N299" s="212"/>
    </row>
    <row r="300" spans="1:14" ht="15" customHeight="1" x14ac:dyDescent="0.15">
      <c r="A300" s="253"/>
      <c r="B300" s="250"/>
      <c r="C300" s="178" t="s">
        <v>553</v>
      </c>
      <c r="D300" s="179" t="s">
        <v>743</v>
      </c>
      <c r="E300" s="180" t="s">
        <v>326</v>
      </c>
      <c r="F300" s="181">
        <v>1</v>
      </c>
      <c r="G300" s="182">
        <v>368.2</v>
      </c>
      <c r="H300" s="183">
        <v>37482</v>
      </c>
      <c r="I300" s="183">
        <v>42571</v>
      </c>
      <c r="J300" s="184" t="s">
        <v>112</v>
      </c>
      <c r="K300" s="184" t="s">
        <v>111</v>
      </c>
      <c r="L300" s="185">
        <v>1590</v>
      </c>
      <c r="M300" s="186" t="s">
        <v>758</v>
      </c>
      <c r="N300" s="210" t="s">
        <v>775</v>
      </c>
    </row>
    <row r="301" spans="1:14" ht="15" customHeight="1" x14ac:dyDescent="0.15">
      <c r="A301" s="253"/>
      <c r="B301" s="250"/>
      <c r="C301" s="178" t="s">
        <v>705</v>
      </c>
      <c r="D301" s="179" t="s">
        <v>743</v>
      </c>
      <c r="E301" s="180" t="s">
        <v>431</v>
      </c>
      <c r="F301" s="181">
        <v>1</v>
      </c>
      <c r="G301" s="182">
        <v>2110.92</v>
      </c>
      <c r="H301" s="183">
        <v>41466</v>
      </c>
      <c r="I301" s="183"/>
      <c r="J301" s="184" t="s">
        <v>483</v>
      </c>
      <c r="K301" s="184" t="s">
        <v>484</v>
      </c>
      <c r="L301" s="185">
        <v>2230</v>
      </c>
      <c r="M301" s="186" t="s">
        <v>790</v>
      </c>
      <c r="N301" s="210" t="s">
        <v>811</v>
      </c>
    </row>
    <row r="302" spans="1:14" ht="15" customHeight="1" x14ac:dyDescent="0.15">
      <c r="A302" s="253"/>
      <c r="B302" s="250"/>
      <c r="C302" s="178" t="s">
        <v>974</v>
      </c>
      <c r="D302" s="179" t="s">
        <v>743</v>
      </c>
      <c r="E302" s="180" t="s">
        <v>865</v>
      </c>
      <c r="F302" s="181">
        <v>1</v>
      </c>
      <c r="G302" s="182">
        <v>173.47</v>
      </c>
      <c r="H302" s="183">
        <v>42887</v>
      </c>
      <c r="I302" s="183">
        <v>43830</v>
      </c>
      <c r="J302" s="184" t="s">
        <v>867</v>
      </c>
      <c r="K302" s="184" t="s">
        <v>868</v>
      </c>
      <c r="L302" s="185">
        <v>952</v>
      </c>
      <c r="M302" s="186" t="s">
        <v>869</v>
      </c>
      <c r="N302" s="210" t="s">
        <v>870</v>
      </c>
    </row>
    <row r="303" spans="1:14" ht="15" customHeight="1" x14ac:dyDescent="0.15">
      <c r="A303" s="253"/>
      <c r="B303" s="250"/>
      <c r="C303" s="178" t="s">
        <v>912</v>
      </c>
      <c r="D303" s="179" t="s">
        <v>743</v>
      </c>
      <c r="E303" s="180" t="s">
        <v>866</v>
      </c>
      <c r="F303" s="181">
        <v>1</v>
      </c>
      <c r="G303" s="182">
        <v>5</v>
      </c>
      <c r="H303" s="183">
        <v>42949</v>
      </c>
      <c r="I303" s="183"/>
      <c r="J303" s="184" t="s">
        <v>871</v>
      </c>
      <c r="K303" s="184" t="s">
        <v>872</v>
      </c>
      <c r="L303" s="185">
        <v>1206</v>
      </c>
      <c r="M303" s="186" t="s">
        <v>766</v>
      </c>
      <c r="N303" s="210" t="s">
        <v>772</v>
      </c>
    </row>
    <row r="304" spans="1:14" s="2" customFormat="1" ht="15" customHeight="1" x14ac:dyDescent="0.15">
      <c r="A304" s="254"/>
      <c r="B304" s="251"/>
      <c r="C304" s="103" t="s">
        <v>913</v>
      </c>
      <c r="D304" s="144" t="s">
        <v>743</v>
      </c>
      <c r="E304" s="105" t="s">
        <v>999</v>
      </c>
      <c r="F304" s="106">
        <v>1</v>
      </c>
      <c r="G304" s="107">
        <v>31.78</v>
      </c>
      <c r="H304" s="108">
        <v>43221</v>
      </c>
      <c r="I304" s="128"/>
      <c r="J304" s="106">
        <v>41.131413000000002</v>
      </c>
      <c r="K304" s="106">
        <v>42.051546999999999</v>
      </c>
      <c r="L304" s="110">
        <v>563</v>
      </c>
      <c r="M304" s="105" t="s">
        <v>812</v>
      </c>
      <c r="N304" s="211" t="s">
        <v>783</v>
      </c>
    </row>
    <row r="305" spans="1:14" s="2" customFormat="1" ht="15" customHeight="1" x14ac:dyDescent="0.15">
      <c r="A305" s="252" t="s">
        <v>264</v>
      </c>
      <c r="B305" s="249" t="s">
        <v>49</v>
      </c>
      <c r="C305" s="96"/>
      <c r="D305" s="127"/>
      <c r="E305" s="98"/>
      <c r="F305" s="139">
        <v>7</v>
      </c>
      <c r="G305" s="140">
        <f>G306+G307+G308+G309+G310+G311+G312</f>
        <v>6104.45</v>
      </c>
      <c r="H305" s="117"/>
      <c r="I305" s="127"/>
      <c r="J305" s="153"/>
      <c r="K305" s="153"/>
      <c r="L305" s="119"/>
      <c r="M305" s="120"/>
      <c r="N305" s="216"/>
    </row>
    <row r="306" spans="1:14" ht="15" customHeight="1" x14ac:dyDescent="0.15">
      <c r="A306" s="253"/>
      <c r="B306" s="250"/>
      <c r="C306" s="178" t="s">
        <v>1097</v>
      </c>
      <c r="D306" s="179" t="s">
        <v>743</v>
      </c>
      <c r="E306" s="180" t="s">
        <v>1085</v>
      </c>
      <c r="F306" s="181">
        <v>1</v>
      </c>
      <c r="G306" s="182">
        <v>74.900000000000006</v>
      </c>
      <c r="H306" s="183">
        <v>44470</v>
      </c>
      <c r="I306" s="183"/>
      <c r="J306" s="184" t="s">
        <v>1063</v>
      </c>
      <c r="K306" s="184" t="s">
        <v>1064</v>
      </c>
      <c r="L306" s="185">
        <v>1850</v>
      </c>
      <c r="M306" s="186" t="s">
        <v>766</v>
      </c>
      <c r="N306" s="210" t="s">
        <v>772</v>
      </c>
    </row>
    <row r="307" spans="1:14" ht="15" customHeight="1" x14ac:dyDescent="0.15">
      <c r="A307" s="253"/>
      <c r="B307" s="250"/>
      <c r="C307" s="178" t="s">
        <v>552</v>
      </c>
      <c r="D307" s="179" t="s">
        <v>743</v>
      </c>
      <c r="E307" s="180" t="s">
        <v>325</v>
      </c>
      <c r="F307" s="181">
        <v>1</v>
      </c>
      <c r="G307" s="182">
        <v>5819.86</v>
      </c>
      <c r="H307" s="183">
        <v>36151</v>
      </c>
      <c r="I307" s="183">
        <v>41430</v>
      </c>
      <c r="J307" s="184" t="s">
        <v>80</v>
      </c>
      <c r="K307" s="184" t="s">
        <v>79</v>
      </c>
      <c r="L307" s="185">
        <v>3000</v>
      </c>
      <c r="M307" s="186" t="s">
        <v>774</v>
      </c>
      <c r="N307" s="210" t="s">
        <v>771</v>
      </c>
    </row>
    <row r="308" spans="1:14" ht="15" customHeight="1" x14ac:dyDescent="0.15">
      <c r="A308" s="253"/>
      <c r="B308" s="250"/>
      <c r="C308" s="178" t="s">
        <v>655</v>
      </c>
      <c r="D308" s="179" t="s">
        <v>743</v>
      </c>
      <c r="E308" s="180" t="s">
        <v>380</v>
      </c>
      <c r="F308" s="181">
        <v>1</v>
      </c>
      <c r="G308" s="182">
        <v>71.540000000000006</v>
      </c>
      <c r="H308" s="183">
        <v>40735</v>
      </c>
      <c r="I308" s="183">
        <v>43098</v>
      </c>
      <c r="J308" s="184" t="s">
        <v>183</v>
      </c>
      <c r="K308" s="184" t="s">
        <v>182</v>
      </c>
      <c r="L308" s="185">
        <v>2010</v>
      </c>
      <c r="M308" s="186" t="s">
        <v>788</v>
      </c>
      <c r="N308" s="210" t="s">
        <v>799</v>
      </c>
    </row>
    <row r="309" spans="1:14" ht="15" customHeight="1" x14ac:dyDescent="0.15">
      <c r="A309" s="253"/>
      <c r="B309" s="250"/>
      <c r="C309" s="178" t="s">
        <v>687</v>
      </c>
      <c r="D309" s="179" t="s">
        <v>743</v>
      </c>
      <c r="E309" s="180" t="s">
        <v>381</v>
      </c>
      <c r="F309" s="181">
        <v>1</v>
      </c>
      <c r="G309" s="182">
        <v>6.63</v>
      </c>
      <c r="H309" s="183">
        <v>40735</v>
      </c>
      <c r="I309" s="183">
        <v>42697</v>
      </c>
      <c r="J309" s="184">
        <v>40.081519999999998</v>
      </c>
      <c r="K309" s="184">
        <v>39.043318999999997</v>
      </c>
      <c r="L309" s="185">
        <v>1350</v>
      </c>
      <c r="M309" s="186" t="s">
        <v>792</v>
      </c>
      <c r="N309" s="210" t="s">
        <v>807</v>
      </c>
    </row>
    <row r="310" spans="1:14" ht="15" customHeight="1" x14ac:dyDescent="0.15">
      <c r="A310" s="253"/>
      <c r="B310" s="250"/>
      <c r="C310" s="178" t="s">
        <v>723</v>
      </c>
      <c r="D310" s="179" t="s">
        <v>743</v>
      </c>
      <c r="E310" s="180" t="s">
        <v>485</v>
      </c>
      <c r="F310" s="181">
        <v>1</v>
      </c>
      <c r="G310" s="182">
        <v>17.29</v>
      </c>
      <c r="H310" s="183">
        <v>41975</v>
      </c>
      <c r="I310" s="183">
        <v>42697</v>
      </c>
      <c r="J310" s="184" t="s">
        <v>486</v>
      </c>
      <c r="K310" s="184" t="s">
        <v>487</v>
      </c>
      <c r="L310" s="185">
        <v>961</v>
      </c>
      <c r="M310" s="186" t="s">
        <v>764</v>
      </c>
      <c r="N310" s="210" t="s">
        <v>791</v>
      </c>
    </row>
    <row r="311" spans="1:14" ht="15" customHeight="1" x14ac:dyDescent="0.15">
      <c r="A311" s="253"/>
      <c r="B311" s="250"/>
      <c r="C311" s="178" t="s">
        <v>726</v>
      </c>
      <c r="D311" s="179" t="s">
        <v>743</v>
      </c>
      <c r="E311" s="180" t="s">
        <v>841</v>
      </c>
      <c r="F311" s="181">
        <v>1</v>
      </c>
      <c r="G311" s="182">
        <v>84.01</v>
      </c>
      <c r="H311" s="183">
        <v>42096</v>
      </c>
      <c r="I311" s="183">
        <v>42341</v>
      </c>
      <c r="J311" s="184" t="s">
        <v>510</v>
      </c>
      <c r="K311" s="184" t="s">
        <v>511</v>
      </c>
      <c r="L311" s="185">
        <v>1380</v>
      </c>
      <c r="M311" s="186" t="s">
        <v>766</v>
      </c>
      <c r="N311" s="210" t="s">
        <v>772</v>
      </c>
    </row>
    <row r="312" spans="1:14" ht="15" customHeight="1" x14ac:dyDescent="0.15">
      <c r="A312" s="254"/>
      <c r="B312" s="251"/>
      <c r="C312" s="103" t="s">
        <v>733</v>
      </c>
      <c r="D312" s="104" t="s">
        <v>743</v>
      </c>
      <c r="E312" s="115" t="s">
        <v>519</v>
      </c>
      <c r="F312" s="106">
        <v>1</v>
      </c>
      <c r="G312" s="122">
        <v>30.22</v>
      </c>
      <c r="H312" s="123">
        <v>42461</v>
      </c>
      <c r="I312" s="123">
        <v>43098</v>
      </c>
      <c r="J312" s="124" t="s">
        <v>520</v>
      </c>
      <c r="K312" s="124" t="s">
        <v>521</v>
      </c>
      <c r="L312" s="125">
        <v>1650</v>
      </c>
      <c r="M312" s="126" t="s">
        <v>766</v>
      </c>
      <c r="N312" s="211" t="s">
        <v>772</v>
      </c>
    </row>
    <row r="313" spans="1:14" ht="15" customHeight="1" x14ac:dyDescent="0.15">
      <c r="A313" s="213" t="s">
        <v>265</v>
      </c>
      <c r="B313" s="164" t="s">
        <v>266</v>
      </c>
      <c r="C313" s="129"/>
      <c r="D313" s="130"/>
      <c r="E313" s="131"/>
      <c r="F313" s="132"/>
      <c r="G313" s="154"/>
      <c r="H313" s="149"/>
      <c r="I313" s="149"/>
      <c r="J313" s="150"/>
      <c r="K313" s="155"/>
      <c r="L313" s="151"/>
      <c r="M313" s="152"/>
      <c r="N313" s="214"/>
    </row>
    <row r="314" spans="1:14" ht="15" customHeight="1" x14ac:dyDescent="0.15">
      <c r="A314" s="252" t="s">
        <v>268</v>
      </c>
      <c r="B314" s="249" t="s">
        <v>269</v>
      </c>
      <c r="C314" s="171"/>
      <c r="D314" s="172"/>
      <c r="E314" s="173"/>
      <c r="F314" s="174">
        <v>1</v>
      </c>
      <c r="G314" s="192">
        <v>681.02</v>
      </c>
      <c r="H314" s="191"/>
      <c r="I314" s="191"/>
      <c r="J314" s="194"/>
      <c r="K314" s="198"/>
      <c r="L314" s="195"/>
      <c r="M314" s="196"/>
      <c r="N314" s="209"/>
    </row>
    <row r="315" spans="1:14" ht="15" customHeight="1" x14ac:dyDescent="0.15">
      <c r="A315" s="254"/>
      <c r="B315" s="251"/>
      <c r="C315" s="103" t="s">
        <v>909</v>
      </c>
      <c r="D315" s="128" t="s">
        <v>754</v>
      </c>
      <c r="E315" s="105" t="s">
        <v>893</v>
      </c>
      <c r="F315" s="106">
        <v>1</v>
      </c>
      <c r="G315" s="122">
        <v>681.02</v>
      </c>
      <c r="H315" s="123">
        <v>42950</v>
      </c>
      <c r="I315" s="123">
        <v>43098</v>
      </c>
      <c r="J315" s="124" t="s">
        <v>894</v>
      </c>
      <c r="K315" s="141">
        <v>38.694409</v>
      </c>
      <c r="L315" s="125">
        <v>2043</v>
      </c>
      <c r="M315" s="126" t="s">
        <v>895</v>
      </c>
      <c r="N315" s="211" t="s">
        <v>811</v>
      </c>
    </row>
    <row r="316" spans="1:14" ht="15" customHeight="1" x14ac:dyDescent="0.15">
      <c r="A316" s="252" t="s">
        <v>270</v>
      </c>
      <c r="B316" s="249" t="s">
        <v>271</v>
      </c>
      <c r="C316" s="171"/>
      <c r="D316" s="172"/>
      <c r="E316" s="173"/>
      <c r="F316" s="174">
        <v>1</v>
      </c>
      <c r="G316" s="175">
        <v>207.59</v>
      </c>
      <c r="H316" s="172"/>
      <c r="I316" s="172"/>
      <c r="J316" s="190"/>
      <c r="K316" s="176"/>
      <c r="L316" s="177"/>
      <c r="M316" s="173"/>
      <c r="N316" s="209"/>
    </row>
    <row r="317" spans="1:14" ht="15" customHeight="1" x14ac:dyDescent="0.15">
      <c r="A317" s="254"/>
      <c r="B317" s="251"/>
      <c r="C317" s="103" t="s">
        <v>725</v>
      </c>
      <c r="D317" s="128" t="s">
        <v>754</v>
      </c>
      <c r="E317" s="105" t="s">
        <v>488</v>
      </c>
      <c r="F317" s="106">
        <v>1</v>
      </c>
      <c r="G317" s="107">
        <v>207.59</v>
      </c>
      <c r="H317" s="108">
        <v>41975</v>
      </c>
      <c r="I317" s="108">
        <v>42716</v>
      </c>
      <c r="J317" s="109" t="s">
        <v>489</v>
      </c>
      <c r="K317" s="110">
        <v>39719064</v>
      </c>
      <c r="L317" s="110">
        <v>2017</v>
      </c>
      <c r="M317" s="105" t="s">
        <v>788</v>
      </c>
      <c r="N317" s="211" t="s">
        <v>811</v>
      </c>
    </row>
    <row r="318" spans="1:14" ht="15" customHeight="1" x14ac:dyDescent="0.15">
      <c r="A318" s="213" t="s">
        <v>272</v>
      </c>
      <c r="B318" s="164" t="s">
        <v>273</v>
      </c>
      <c r="C318" s="129"/>
      <c r="D318" s="130"/>
      <c r="E318" s="131"/>
      <c r="F318" s="132"/>
      <c r="G318" s="133"/>
      <c r="H318" s="130"/>
      <c r="I318" s="130"/>
      <c r="J318" s="134"/>
      <c r="K318" s="135"/>
      <c r="L318" s="136"/>
      <c r="M318" s="131"/>
      <c r="N318" s="214"/>
    </row>
    <row r="319" spans="1:14" ht="15" customHeight="1" x14ac:dyDescent="0.15">
      <c r="A319" s="252" t="s">
        <v>267</v>
      </c>
      <c r="B319" s="165"/>
      <c r="C319" s="171"/>
      <c r="D319" s="172"/>
      <c r="E319" s="173"/>
      <c r="F319" s="174">
        <v>1</v>
      </c>
      <c r="G319" s="175">
        <v>11.47</v>
      </c>
      <c r="H319" s="172"/>
      <c r="I319" s="172"/>
      <c r="J319" s="190"/>
      <c r="K319" s="176"/>
      <c r="L319" s="177"/>
      <c r="M319" s="173"/>
      <c r="N319" s="209"/>
    </row>
    <row r="320" spans="1:14" ht="15" customHeight="1" x14ac:dyDescent="0.15">
      <c r="A320" s="254"/>
      <c r="B320" s="166" t="s">
        <v>52</v>
      </c>
      <c r="C320" s="103" t="s">
        <v>672</v>
      </c>
      <c r="D320" s="104" t="s">
        <v>754</v>
      </c>
      <c r="E320" s="115" t="s">
        <v>415</v>
      </c>
      <c r="F320" s="106">
        <v>1</v>
      </c>
      <c r="G320" s="107">
        <v>11.47</v>
      </c>
      <c r="H320" s="108">
        <v>40735</v>
      </c>
      <c r="I320" s="108">
        <v>42761</v>
      </c>
      <c r="J320" s="109">
        <v>40.312553999999999</v>
      </c>
      <c r="K320" s="109">
        <v>42.635648000000003</v>
      </c>
      <c r="L320" s="110">
        <v>2160</v>
      </c>
      <c r="M320" s="105" t="s">
        <v>766</v>
      </c>
      <c r="N320" s="211" t="s">
        <v>772</v>
      </c>
    </row>
    <row r="321" spans="1:14" ht="15" customHeight="1" x14ac:dyDescent="0.15">
      <c r="A321" s="213" t="s">
        <v>274</v>
      </c>
      <c r="B321" s="164" t="s">
        <v>275</v>
      </c>
      <c r="C321" s="129"/>
      <c r="D321" s="130"/>
      <c r="E321" s="131"/>
      <c r="F321" s="132"/>
      <c r="G321" s="133"/>
      <c r="H321" s="130"/>
      <c r="I321" s="130"/>
      <c r="J321" s="134"/>
      <c r="K321" s="135"/>
      <c r="L321" s="136"/>
      <c r="M321" s="131"/>
      <c r="N321" s="214"/>
    </row>
    <row r="322" spans="1:14" ht="15" customHeight="1" x14ac:dyDescent="0.15">
      <c r="A322" s="252" t="s">
        <v>276</v>
      </c>
      <c r="B322" s="249" t="s">
        <v>51</v>
      </c>
      <c r="C322" s="171"/>
      <c r="D322" s="172"/>
      <c r="E322" s="173"/>
      <c r="F322" s="174">
        <v>1</v>
      </c>
      <c r="G322" s="175">
        <v>50.57</v>
      </c>
      <c r="H322" s="172"/>
      <c r="I322" s="172"/>
      <c r="J322" s="190"/>
      <c r="K322" s="176"/>
      <c r="L322" s="177"/>
      <c r="M322" s="173"/>
      <c r="N322" s="209"/>
    </row>
    <row r="323" spans="1:14" ht="15" customHeight="1" x14ac:dyDescent="0.15">
      <c r="A323" s="254"/>
      <c r="B323" s="251"/>
      <c r="C323" s="103" t="s">
        <v>588</v>
      </c>
      <c r="D323" s="104" t="s">
        <v>754</v>
      </c>
      <c r="E323" s="115" t="s">
        <v>402</v>
      </c>
      <c r="F323" s="106">
        <v>1</v>
      </c>
      <c r="G323" s="107">
        <v>50.57</v>
      </c>
      <c r="H323" s="108">
        <v>40735</v>
      </c>
      <c r="I323" s="108">
        <v>43098</v>
      </c>
      <c r="J323" s="109" t="s">
        <v>116</v>
      </c>
      <c r="K323" s="109" t="s">
        <v>115</v>
      </c>
      <c r="L323" s="110">
        <v>100</v>
      </c>
      <c r="M323" s="105" t="s">
        <v>766</v>
      </c>
      <c r="N323" s="211" t="s">
        <v>772</v>
      </c>
    </row>
    <row r="324" spans="1:14" ht="15" customHeight="1" x14ac:dyDescent="0.15">
      <c r="A324" s="252" t="s">
        <v>277</v>
      </c>
      <c r="B324" s="249" t="s">
        <v>56</v>
      </c>
      <c r="C324" s="96"/>
      <c r="D324" s="111"/>
      <c r="E324" s="112"/>
      <c r="F324" s="99">
        <v>3</v>
      </c>
      <c r="G324" s="100">
        <f>SUM(G325:G327)</f>
        <v>273.95</v>
      </c>
      <c r="H324" s="113"/>
      <c r="I324" s="97"/>
      <c r="J324" s="114"/>
      <c r="K324" s="114"/>
      <c r="L324" s="102"/>
      <c r="M324" s="98"/>
      <c r="N324" s="212"/>
    </row>
    <row r="325" spans="1:14" ht="15" customHeight="1" x14ac:dyDescent="0.15">
      <c r="A325" s="253"/>
      <c r="B325" s="250"/>
      <c r="C325" s="178" t="s">
        <v>569</v>
      </c>
      <c r="D325" s="179" t="s">
        <v>749</v>
      </c>
      <c r="E325" s="180" t="s">
        <v>338</v>
      </c>
      <c r="F325" s="181">
        <v>1</v>
      </c>
      <c r="G325" s="182">
        <v>40.28</v>
      </c>
      <c r="H325" s="183">
        <v>40148</v>
      </c>
      <c r="I325" s="183">
        <v>42305</v>
      </c>
      <c r="J325" s="184">
        <v>38.352285999999999</v>
      </c>
      <c r="K325" s="184">
        <v>38.382606000000003</v>
      </c>
      <c r="L325" s="185">
        <v>980</v>
      </c>
      <c r="M325" s="186" t="s">
        <v>758</v>
      </c>
      <c r="N325" s="210" t="s">
        <v>772</v>
      </c>
    </row>
    <row r="326" spans="1:14" s="4" customFormat="1" ht="15" customHeight="1" x14ac:dyDescent="0.15">
      <c r="A326" s="253"/>
      <c r="B326" s="250"/>
      <c r="C326" s="178" t="s">
        <v>721</v>
      </c>
      <c r="D326" s="179" t="s">
        <v>749</v>
      </c>
      <c r="E326" s="180" t="s">
        <v>1032</v>
      </c>
      <c r="F326" s="181">
        <v>1</v>
      </c>
      <c r="G326" s="182">
        <v>98.5</v>
      </c>
      <c r="H326" s="183">
        <v>41880</v>
      </c>
      <c r="I326" s="183">
        <v>43214</v>
      </c>
      <c r="J326" s="184" t="s">
        <v>1099</v>
      </c>
      <c r="K326" s="184" t="s">
        <v>1100</v>
      </c>
      <c r="L326" s="185">
        <v>1129</v>
      </c>
      <c r="M326" s="186" t="s">
        <v>766</v>
      </c>
      <c r="N326" s="210" t="s">
        <v>772</v>
      </c>
    </row>
    <row r="327" spans="1:14" s="2" customFormat="1" ht="15" customHeight="1" x14ac:dyDescent="0.15">
      <c r="A327" s="254"/>
      <c r="B327" s="251"/>
      <c r="C327" s="103" t="s">
        <v>961</v>
      </c>
      <c r="D327" s="104" t="s">
        <v>749</v>
      </c>
      <c r="E327" s="115" t="s">
        <v>1000</v>
      </c>
      <c r="F327" s="106">
        <v>1</v>
      </c>
      <c r="G327" s="107">
        <v>135.16999999999999</v>
      </c>
      <c r="H327" s="108">
        <v>43277</v>
      </c>
      <c r="I327" s="108"/>
      <c r="J327" s="109" t="s">
        <v>962</v>
      </c>
      <c r="K327" s="109" t="s">
        <v>963</v>
      </c>
      <c r="L327" s="110">
        <v>1446</v>
      </c>
      <c r="M327" s="105" t="s">
        <v>964</v>
      </c>
      <c r="N327" s="211" t="s">
        <v>791</v>
      </c>
    </row>
    <row r="328" spans="1:14" ht="15" customHeight="1" x14ac:dyDescent="0.15">
      <c r="A328" s="252" t="s">
        <v>278</v>
      </c>
      <c r="B328" s="249" t="s">
        <v>58</v>
      </c>
      <c r="C328" s="96"/>
      <c r="D328" s="111"/>
      <c r="E328" s="112"/>
      <c r="F328" s="99">
        <v>2</v>
      </c>
      <c r="G328" s="100">
        <f>G329+G330</f>
        <v>162.18</v>
      </c>
      <c r="H328" s="113"/>
      <c r="I328" s="97"/>
      <c r="J328" s="114"/>
      <c r="K328" s="114"/>
      <c r="L328" s="102"/>
      <c r="M328" s="98"/>
      <c r="N328" s="212"/>
    </row>
    <row r="329" spans="1:14" ht="15" customHeight="1" x14ac:dyDescent="0.15">
      <c r="A329" s="253"/>
      <c r="B329" s="250"/>
      <c r="C329" s="178" t="s">
        <v>628</v>
      </c>
      <c r="D329" s="179" t="s">
        <v>749</v>
      </c>
      <c r="E329" s="180" t="s">
        <v>416</v>
      </c>
      <c r="F329" s="181">
        <v>1</v>
      </c>
      <c r="G329" s="182">
        <v>22.5</v>
      </c>
      <c r="H329" s="183">
        <v>40735</v>
      </c>
      <c r="I329" s="183">
        <v>42523</v>
      </c>
      <c r="J329" s="184">
        <v>38.472166000000001</v>
      </c>
      <c r="K329" s="184">
        <v>39.296743999999997</v>
      </c>
      <c r="L329" s="185">
        <v>1070</v>
      </c>
      <c r="M329" s="186" t="s">
        <v>797</v>
      </c>
      <c r="N329" s="210" t="s">
        <v>798</v>
      </c>
    </row>
    <row r="330" spans="1:14" ht="15" customHeight="1" x14ac:dyDescent="0.15">
      <c r="A330" s="254"/>
      <c r="B330" s="251"/>
      <c r="C330" s="103" t="s">
        <v>1135</v>
      </c>
      <c r="D330" s="104" t="s">
        <v>749</v>
      </c>
      <c r="E330" s="115" t="s">
        <v>1187</v>
      </c>
      <c r="F330" s="106">
        <v>1</v>
      </c>
      <c r="G330" s="107">
        <v>139.68</v>
      </c>
      <c r="H330" s="108">
        <v>45551</v>
      </c>
      <c r="I330" s="108"/>
      <c r="J330" s="109" t="s">
        <v>1136</v>
      </c>
      <c r="K330" s="109" t="s">
        <v>1137</v>
      </c>
      <c r="L330" s="110">
        <v>751</v>
      </c>
      <c r="M330" s="105" t="s">
        <v>812</v>
      </c>
      <c r="N330" s="211" t="s">
        <v>775</v>
      </c>
    </row>
    <row r="331" spans="1:14" ht="15" customHeight="1" x14ac:dyDescent="0.15">
      <c r="A331" s="213" t="s">
        <v>279</v>
      </c>
      <c r="B331" s="164" t="s">
        <v>280</v>
      </c>
      <c r="C331" s="129"/>
      <c r="D331" s="130"/>
      <c r="E331" s="131"/>
      <c r="F331" s="132"/>
      <c r="G331" s="133"/>
      <c r="H331" s="130"/>
      <c r="I331" s="130"/>
      <c r="J331" s="134"/>
      <c r="K331" s="135"/>
      <c r="L331" s="136"/>
      <c r="M331" s="131"/>
      <c r="N331" s="214"/>
    </row>
    <row r="332" spans="1:14" ht="15" customHeight="1" x14ac:dyDescent="0.15">
      <c r="A332" s="252" t="s">
        <v>281</v>
      </c>
      <c r="B332" s="249" t="s">
        <v>21</v>
      </c>
      <c r="C332" s="171"/>
      <c r="D332" s="172"/>
      <c r="E332" s="173"/>
      <c r="F332" s="174">
        <v>1</v>
      </c>
      <c r="G332" s="175">
        <v>11.98</v>
      </c>
      <c r="H332" s="172"/>
      <c r="I332" s="172"/>
      <c r="J332" s="190"/>
      <c r="K332" s="176"/>
      <c r="L332" s="177"/>
      <c r="M332" s="173"/>
      <c r="N332" s="209"/>
    </row>
    <row r="333" spans="1:14" ht="15" customHeight="1" x14ac:dyDescent="0.15">
      <c r="A333" s="254"/>
      <c r="B333" s="251"/>
      <c r="C333" s="103" t="s">
        <v>665</v>
      </c>
      <c r="D333" s="128" t="s">
        <v>749</v>
      </c>
      <c r="E333" s="105" t="s">
        <v>491</v>
      </c>
      <c r="F333" s="106">
        <v>1</v>
      </c>
      <c r="G333" s="107">
        <v>11.98</v>
      </c>
      <c r="H333" s="108">
        <v>40735</v>
      </c>
      <c r="I333" s="108">
        <v>43502</v>
      </c>
      <c r="J333" s="109" t="s">
        <v>490</v>
      </c>
      <c r="K333" s="110">
        <v>39603836</v>
      </c>
      <c r="L333" s="110">
        <v>918</v>
      </c>
      <c r="M333" s="105" t="s">
        <v>766</v>
      </c>
      <c r="N333" s="211" t="s">
        <v>772</v>
      </c>
    </row>
    <row r="334" spans="1:14" ht="15" customHeight="1" x14ac:dyDescent="0.15">
      <c r="A334" s="213" t="s">
        <v>282</v>
      </c>
      <c r="B334" s="164" t="s">
        <v>53</v>
      </c>
      <c r="C334" s="129"/>
      <c r="D334" s="145"/>
      <c r="E334" s="146"/>
      <c r="F334" s="132"/>
      <c r="G334" s="147"/>
      <c r="H334" s="148"/>
      <c r="I334" s="149"/>
      <c r="J334" s="150"/>
      <c r="K334" s="150"/>
      <c r="L334" s="151"/>
      <c r="M334" s="152"/>
      <c r="N334" s="222"/>
    </row>
    <row r="335" spans="1:14" ht="15" customHeight="1" x14ac:dyDescent="0.15">
      <c r="A335" s="252" t="s">
        <v>283</v>
      </c>
      <c r="B335" s="249" t="s">
        <v>54</v>
      </c>
      <c r="C335" s="171"/>
      <c r="D335" s="187"/>
      <c r="E335" s="188"/>
      <c r="F335" s="174">
        <v>1</v>
      </c>
      <c r="G335" s="175">
        <v>40.1</v>
      </c>
      <c r="H335" s="193"/>
      <c r="I335" s="191"/>
      <c r="J335" s="194"/>
      <c r="K335" s="194"/>
      <c r="L335" s="195"/>
      <c r="M335" s="196"/>
      <c r="N335" s="223"/>
    </row>
    <row r="336" spans="1:14" ht="15" customHeight="1" x14ac:dyDescent="0.15">
      <c r="A336" s="254"/>
      <c r="B336" s="251"/>
      <c r="C336" s="103" t="s">
        <v>980</v>
      </c>
      <c r="D336" s="104" t="s">
        <v>750</v>
      </c>
      <c r="E336" s="115" t="s">
        <v>1012</v>
      </c>
      <c r="F336" s="106">
        <v>1</v>
      </c>
      <c r="G336" s="107">
        <v>40.1</v>
      </c>
      <c r="H336" s="123">
        <v>43536</v>
      </c>
      <c r="I336" s="144"/>
      <c r="J336" s="124" t="s">
        <v>981</v>
      </c>
      <c r="K336" s="124" t="s">
        <v>982</v>
      </c>
      <c r="L336" s="125">
        <v>1354</v>
      </c>
      <c r="M336" s="126" t="s">
        <v>781</v>
      </c>
      <c r="N336" s="215" t="s">
        <v>772</v>
      </c>
    </row>
    <row r="337" spans="1:14" ht="15" customHeight="1" x14ac:dyDescent="0.15">
      <c r="A337" s="213" t="s">
        <v>284</v>
      </c>
      <c r="B337" s="164" t="s">
        <v>285</v>
      </c>
      <c r="C337" s="129"/>
      <c r="D337" s="130"/>
      <c r="E337" s="131"/>
      <c r="F337" s="132"/>
      <c r="G337" s="133"/>
      <c r="H337" s="130"/>
      <c r="I337" s="130"/>
      <c r="J337" s="134"/>
      <c r="K337" s="135"/>
      <c r="L337" s="136"/>
      <c r="M337" s="131"/>
      <c r="N337" s="214"/>
    </row>
    <row r="338" spans="1:14" ht="15" customHeight="1" x14ac:dyDescent="0.15">
      <c r="A338" s="213" t="s">
        <v>286</v>
      </c>
      <c r="B338" s="164" t="s">
        <v>287</v>
      </c>
      <c r="C338" s="129"/>
      <c r="D338" s="130"/>
      <c r="E338" s="131"/>
      <c r="F338" s="132"/>
      <c r="G338" s="133"/>
      <c r="H338" s="130"/>
      <c r="I338" s="130"/>
      <c r="J338" s="134"/>
      <c r="K338" s="135"/>
      <c r="L338" s="136"/>
      <c r="M338" s="131"/>
      <c r="N338" s="214"/>
    </row>
    <row r="339" spans="1:14" ht="15" customHeight="1" x14ac:dyDescent="0.15">
      <c r="A339" s="252" t="s">
        <v>288</v>
      </c>
      <c r="B339" s="249" t="s">
        <v>57</v>
      </c>
      <c r="C339" s="96"/>
      <c r="D339" s="97"/>
      <c r="E339" s="98"/>
      <c r="F339" s="99">
        <v>5</v>
      </c>
      <c r="G339" s="140">
        <f>G340+G341+G342+G343+G344</f>
        <v>960.53000000000009</v>
      </c>
      <c r="H339" s="97"/>
      <c r="I339" s="97"/>
      <c r="J339" s="114"/>
      <c r="K339" s="101"/>
      <c r="L339" s="102"/>
      <c r="M339" s="98"/>
      <c r="N339" s="212"/>
    </row>
    <row r="340" spans="1:14" ht="15" customHeight="1" x14ac:dyDescent="0.15">
      <c r="A340" s="253"/>
      <c r="B340" s="250"/>
      <c r="C340" s="178" t="s">
        <v>608</v>
      </c>
      <c r="D340" s="179" t="s">
        <v>745</v>
      </c>
      <c r="E340" s="180" t="s">
        <v>403</v>
      </c>
      <c r="F340" s="181">
        <v>1</v>
      </c>
      <c r="G340" s="182">
        <v>306</v>
      </c>
      <c r="H340" s="183">
        <v>40735</v>
      </c>
      <c r="I340" s="183">
        <v>45422</v>
      </c>
      <c r="J340" s="184" t="s">
        <v>152</v>
      </c>
      <c r="K340" s="184" t="s">
        <v>145</v>
      </c>
      <c r="L340" s="185">
        <v>360</v>
      </c>
      <c r="M340" s="186" t="s">
        <v>766</v>
      </c>
      <c r="N340" s="210" t="s">
        <v>772</v>
      </c>
    </row>
    <row r="341" spans="1:14" ht="15" customHeight="1" x14ac:dyDescent="0.15">
      <c r="A341" s="253"/>
      <c r="B341" s="250"/>
      <c r="C341" s="178" t="s">
        <v>698</v>
      </c>
      <c r="D341" s="179" t="s">
        <v>745</v>
      </c>
      <c r="E341" s="180" t="s">
        <v>404</v>
      </c>
      <c r="F341" s="181">
        <v>1</v>
      </c>
      <c r="G341" s="182">
        <v>192.46</v>
      </c>
      <c r="H341" s="183">
        <v>41034</v>
      </c>
      <c r="I341" s="183">
        <v>41830</v>
      </c>
      <c r="J341" s="184" t="s">
        <v>114</v>
      </c>
      <c r="K341" s="184" t="s">
        <v>113</v>
      </c>
      <c r="L341" s="185">
        <v>960</v>
      </c>
      <c r="M341" s="186" t="s">
        <v>766</v>
      </c>
      <c r="N341" s="210" t="s">
        <v>772</v>
      </c>
    </row>
    <row r="342" spans="1:14" ht="15" customHeight="1" x14ac:dyDescent="0.15">
      <c r="A342" s="253"/>
      <c r="B342" s="250"/>
      <c r="C342" s="178" t="s">
        <v>735</v>
      </c>
      <c r="D342" s="179" t="s">
        <v>745</v>
      </c>
      <c r="E342" s="180" t="s">
        <v>535</v>
      </c>
      <c r="F342" s="181">
        <v>1</v>
      </c>
      <c r="G342" s="182">
        <v>282.45</v>
      </c>
      <c r="H342" s="183">
        <v>42482</v>
      </c>
      <c r="I342" s="183">
        <v>43830</v>
      </c>
      <c r="J342" s="184" t="s">
        <v>527</v>
      </c>
      <c r="K342" s="184" t="s">
        <v>528</v>
      </c>
      <c r="L342" s="185">
        <v>1030</v>
      </c>
      <c r="M342" s="186" t="s">
        <v>766</v>
      </c>
      <c r="N342" s="210" t="s">
        <v>772</v>
      </c>
    </row>
    <row r="343" spans="1:14" ht="15" customHeight="1" x14ac:dyDescent="0.15">
      <c r="A343" s="253"/>
      <c r="B343" s="250"/>
      <c r="C343" s="178" t="s">
        <v>736</v>
      </c>
      <c r="D343" s="179" t="s">
        <v>745</v>
      </c>
      <c r="E343" s="180" t="s">
        <v>1086</v>
      </c>
      <c r="F343" s="181">
        <v>1</v>
      </c>
      <c r="G343" s="182">
        <v>150</v>
      </c>
      <c r="H343" s="183">
        <v>42482</v>
      </c>
      <c r="I343" s="183"/>
      <c r="J343" s="184" t="s">
        <v>525</v>
      </c>
      <c r="K343" s="184" t="s">
        <v>526</v>
      </c>
      <c r="L343" s="185">
        <v>1550</v>
      </c>
      <c r="M343" s="186" t="s">
        <v>790</v>
      </c>
      <c r="N343" s="210" t="s">
        <v>811</v>
      </c>
    </row>
    <row r="344" spans="1:14" s="2" customFormat="1" ht="15" customHeight="1" x14ac:dyDescent="0.15">
      <c r="A344" s="254"/>
      <c r="B344" s="251"/>
      <c r="C344" s="103" t="s">
        <v>958</v>
      </c>
      <c r="D344" s="104" t="s">
        <v>745</v>
      </c>
      <c r="E344" s="115" t="s">
        <v>1001</v>
      </c>
      <c r="F344" s="106">
        <v>1</v>
      </c>
      <c r="G344" s="107">
        <v>29.62</v>
      </c>
      <c r="H344" s="108">
        <v>43258</v>
      </c>
      <c r="I344" s="108"/>
      <c r="J344" s="109" t="s">
        <v>959</v>
      </c>
      <c r="K344" s="109" t="s">
        <v>960</v>
      </c>
      <c r="L344" s="110">
        <v>735</v>
      </c>
      <c r="M344" s="105" t="s">
        <v>766</v>
      </c>
      <c r="N344" s="211" t="s">
        <v>772</v>
      </c>
    </row>
    <row r="345" spans="1:14" ht="15" customHeight="1" x14ac:dyDescent="0.15">
      <c r="A345" s="252" t="s">
        <v>289</v>
      </c>
      <c r="B345" s="249" t="s">
        <v>23</v>
      </c>
      <c r="C345" s="171"/>
      <c r="D345" s="187"/>
      <c r="E345" s="188"/>
      <c r="F345" s="174">
        <v>1</v>
      </c>
      <c r="G345" s="175">
        <v>2079.79</v>
      </c>
      <c r="H345" s="189"/>
      <c r="I345" s="172"/>
      <c r="J345" s="197"/>
      <c r="K345" s="197"/>
      <c r="L345" s="177"/>
      <c r="M345" s="173"/>
      <c r="N345" s="209"/>
    </row>
    <row r="346" spans="1:14" ht="15" customHeight="1" x14ac:dyDescent="0.15">
      <c r="A346" s="254"/>
      <c r="B346" s="251"/>
      <c r="C346" s="103" t="s">
        <v>561</v>
      </c>
      <c r="D346" s="104" t="s">
        <v>745</v>
      </c>
      <c r="E346" s="115" t="s">
        <v>332</v>
      </c>
      <c r="F346" s="106">
        <v>1</v>
      </c>
      <c r="G346" s="107">
        <v>2079.79</v>
      </c>
      <c r="H346" s="108">
        <v>39580</v>
      </c>
      <c r="I346" s="108">
        <v>40626</v>
      </c>
      <c r="J346" s="109" t="s">
        <v>173</v>
      </c>
      <c r="K346" s="109" t="s">
        <v>163</v>
      </c>
      <c r="L346" s="110">
        <v>870</v>
      </c>
      <c r="M346" s="105" t="s">
        <v>784</v>
      </c>
      <c r="N346" s="211" t="s">
        <v>775</v>
      </c>
    </row>
    <row r="347" spans="1:14" ht="15" customHeight="1" x14ac:dyDescent="0.15">
      <c r="A347" s="252" t="s">
        <v>290</v>
      </c>
      <c r="B347" s="249" t="s">
        <v>59</v>
      </c>
      <c r="C347" s="171"/>
      <c r="D347" s="187"/>
      <c r="E347" s="188"/>
      <c r="F347" s="174">
        <v>1</v>
      </c>
      <c r="G347" s="175">
        <v>64.44</v>
      </c>
      <c r="H347" s="189"/>
      <c r="I347" s="172"/>
      <c r="J347" s="190"/>
      <c r="K347" s="190"/>
      <c r="L347" s="177"/>
      <c r="M347" s="173"/>
      <c r="N347" s="209"/>
    </row>
    <row r="348" spans="1:14" ht="15" customHeight="1" x14ac:dyDescent="0.15">
      <c r="A348" s="254"/>
      <c r="B348" s="251"/>
      <c r="C348" s="103" t="s">
        <v>629</v>
      </c>
      <c r="D348" s="104" t="s">
        <v>745</v>
      </c>
      <c r="E348" s="115" t="s">
        <v>417</v>
      </c>
      <c r="F348" s="106">
        <v>1</v>
      </c>
      <c r="G348" s="107">
        <v>64.44</v>
      </c>
      <c r="H348" s="108">
        <v>40735</v>
      </c>
      <c r="I348" s="108">
        <v>42369</v>
      </c>
      <c r="J348" s="109">
        <v>36.839399</v>
      </c>
      <c r="K348" s="109">
        <v>36.766944000000002</v>
      </c>
      <c r="L348" s="110"/>
      <c r="M348" s="105" t="s">
        <v>766</v>
      </c>
      <c r="N348" s="211" t="s">
        <v>772</v>
      </c>
    </row>
    <row r="349" spans="1:14" s="4" customFormat="1" ht="15" customHeight="1" x14ac:dyDescent="0.15">
      <c r="A349" s="252" t="s">
        <v>291</v>
      </c>
      <c r="B349" s="249" t="s">
        <v>22</v>
      </c>
      <c r="C349" s="171"/>
      <c r="D349" s="187"/>
      <c r="E349" s="188"/>
      <c r="F349" s="174">
        <v>1</v>
      </c>
      <c r="G349" s="192">
        <v>464.6</v>
      </c>
      <c r="H349" s="193"/>
      <c r="I349" s="191"/>
      <c r="J349" s="194"/>
      <c r="K349" s="194"/>
      <c r="L349" s="195"/>
      <c r="M349" s="196"/>
      <c r="N349" s="220"/>
    </row>
    <row r="350" spans="1:14" s="4" customFormat="1" ht="15" customHeight="1" x14ac:dyDescent="0.15">
      <c r="A350" s="254"/>
      <c r="B350" s="251"/>
      <c r="C350" s="103" t="s">
        <v>855</v>
      </c>
      <c r="D350" s="142" t="s">
        <v>745</v>
      </c>
      <c r="E350" s="115" t="s">
        <v>1031</v>
      </c>
      <c r="F350" s="141">
        <v>1</v>
      </c>
      <c r="G350" s="122">
        <v>464.6</v>
      </c>
      <c r="H350" s="123">
        <v>40735</v>
      </c>
      <c r="I350" s="123">
        <v>42688</v>
      </c>
      <c r="J350" s="124" t="s">
        <v>179</v>
      </c>
      <c r="K350" s="124" t="s">
        <v>170</v>
      </c>
      <c r="L350" s="125">
        <v>700</v>
      </c>
      <c r="M350" s="126" t="s">
        <v>766</v>
      </c>
      <c r="N350" s="215" t="s">
        <v>772</v>
      </c>
    </row>
    <row r="351" spans="1:14" s="4" customFormat="1" ht="15" customHeight="1" x14ac:dyDescent="0.15">
      <c r="A351" s="252" t="s">
        <v>292</v>
      </c>
      <c r="B351" s="249" t="s">
        <v>62</v>
      </c>
      <c r="C351" s="96"/>
      <c r="D351" s="138"/>
      <c r="E351" s="112"/>
      <c r="F351" s="139">
        <v>2</v>
      </c>
      <c r="G351" s="140">
        <f>G353+G352</f>
        <v>220.64</v>
      </c>
      <c r="H351" s="117"/>
      <c r="I351" s="117"/>
      <c r="J351" s="118"/>
      <c r="K351" s="118"/>
      <c r="L351" s="119"/>
      <c r="M351" s="120"/>
      <c r="N351" s="217"/>
    </row>
    <row r="352" spans="1:14" ht="15" customHeight="1" x14ac:dyDescent="0.15">
      <c r="A352" s="253"/>
      <c r="B352" s="250"/>
      <c r="C352" s="178" t="s">
        <v>1098</v>
      </c>
      <c r="D352" s="179" t="s">
        <v>749</v>
      </c>
      <c r="E352" s="180" t="s">
        <v>1088</v>
      </c>
      <c r="F352" s="181">
        <v>1</v>
      </c>
      <c r="G352" s="182">
        <v>86.5</v>
      </c>
      <c r="H352" s="183">
        <v>44537</v>
      </c>
      <c r="I352" s="183"/>
      <c r="J352" s="184" t="s">
        <v>1065</v>
      </c>
      <c r="K352" s="184">
        <v>39.305965</v>
      </c>
      <c r="L352" s="185">
        <v>750</v>
      </c>
      <c r="M352" s="186" t="s">
        <v>1045</v>
      </c>
      <c r="N352" s="210" t="s">
        <v>772</v>
      </c>
    </row>
    <row r="353" spans="1:14" ht="15" customHeight="1" x14ac:dyDescent="0.15">
      <c r="A353" s="254"/>
      <c r="B353" s="251"/>
      <c r="C353" s="103" t="s">
        <v>975</v>
      </c>
      <c r="D353" s="104" t="s">
        <v>749</v>
      </c>
      <c r="E353" s="105" t="s">
        <v>873</v>
      </c>
      <c r="F353" s="141">
        <v>1</v>
      </c>
      <c r="G353" s="122">
        <v>134.13999999999999</v>
      </c>
      <c r="H353" s="108">
        <v>42902</v>
      </c>
      <c r="I353" s="123">
        <v>43185</v>
      </c>
      <c r="J353" s="124" t="s">
        <v>874</v>
      </c>
      <c r="K353" s="141">
        <v>40.109544</v>
      </c>
      <c r="L353" s="125">
        <v>735</v>
      </c>
      <c r="M353" s="126" t="s">
        <v>875</v>
      </c>
      <c r="N353" s="224" t="s">
        <v>772</v>
      </c>
    </row>
    <row r="354" spans="1:14" ht="15" customHeight="1" x14ac:dyDescent="0.15">
      <c r="A354" s="252" t="s">
        <v>293</v>
      </c>
      <c r="B354" s="249" t="s">
        <v>294</v>
      </c>
      <c r="C354" s="171"/>
      <c r="D354" s="187"/>
      <c r="E354" s="173"/>
      <c r="F354" s="174">
        <v>1</v>
      </c>
      <c r="G354" s="175">
        <v>52.78</v>
      </c>
      <c r="H354" s="189"/>
      <c r="I354" s="172"/>
      <c r="J354" s="190"/>
      <c r="K354" s="176"/>
      <c r="L354" s="177"/>
      <c r="M354" s="173"/>
      <c r="N354" s="209"/>
    </row>
    <row r="355" spans="1:14" ht="15" customHeight="1" x14ac:dyDescent="0.15">
      <c r="A355" s="254"/>
      <c r="B355" s="251"/>
      <c r="C355" s="103" t="s">
        <v>976</v>
      </c>
      <c r="D355" s="128" t="s">
        <v>745</v>
      </c>
      <c r="E355" s="105" t="s">
        <v>900</v>
      </c>
      <c r="F355" s="106">
        <v>1</v>
      </c>
      <c r="G355" s="107">
        <v>52.78</v>
      </c>
      <c r="H355" s="108">
        <v>43056</v>
      </c>
      <c r="I355" s="108">
        <v>43525</v>
      </c>
      <c r="J355" s="109" t="s">
        <v>901</v>
      </c>
      <c r="K355" s="106">
        <v>40.300119000000002</v>
      </c>
      <c r="L355" s="110">
        <v>1059</v>
      </c>
      <c r="M355" s="105" t="s">
        <v>785</v>
      </c>
      <c r="N355" s="211" t="s">
        <v>772</v>
      </c>
    </row>
    <row r="356" spans="1:14" ht="15" customHeight="1" x14ac:dyDescent="0.15">
      <c r="A356" s="252" t="s">
        <v>295</v>
      </c>
      <c r="B356" s="249" t="s">
        <v>296</v>
      </c>
      <c r="C356" s="171"/>
      <c r="D356" s="187"/>
      <c r="E356" s="188"/>
      <c r="F356" s="174">
        <v>1</v>
      </c>
      <c r="G356" s="175">
        <v>95.96</v>
      </c>
      <c r="H356" s="189"/>
      <c r="I356" s="172"/>
      <c r="J356" s="190"/>
      <c r="K356" s="190"/>
      <c r="L356" s="177"/>
      <c r="M356" s="173"/>
      <c r="N356" s="209"/>
    </row>
    <row r="357" spans="1:14" ht="15" customHeight="1" x14ac:dyDescent="0.15">
      <c r="A357" s="254"/>
      <c r="B357" s="251"/>
      <c r="C357" s="103" t="s">
        <v>656</v>
      </c>
      <c r="D357" s="104" t="s">
        <v>749</v>
      </c>
      <c r="E357" s="115" t="s">
        <v>342</v>
      </c>
      <c r="F357" s="106">
        <v>1</v>
      </c>
      <c r="G357" s="107">
        <v>95.96</v>
      </c>
      <c r="H357" s="108">
        <v>40735</v>
      </c>
      <c r="I357" s="128"/>
      <c r="J357" s="109">
        <v>38.174975000000003</v>
      </c>
      <c r="K357" s="109">
        <v>41.220652000000001</v>
      </c>
      <c r="L357" s="110">
        <v>705</v>
      </c>
      <c r="M357" s="105" t="s">
        <v>766</v>
      </c>
      <c r="N357" s="211" t="s">
        <v>772</v>
      </c>
    </row>
    <row r="358" spans="1:14" ht="15" customHeight="1" x14ac:dyDescent="0.15">
      <c r="A358" s="213" t="s">
        <v>297</v>
      </c>
      <c r="B358" s="164" t="s">
        <v>298</v>
      </c>
      <c r="C358" s="129"/>
      <c r="D358" s="130"/>
      <c r="E358" s="131"/>
      <c r="F358" s="132"/>
      <c r="G358" s="133"/>
      <c r="H358" s="130"/>
      <c r="I358" s="130"/>
      <c r="J358" s="134"/>
      <c r="K358" s="135"/>
      <c r="L358" s="136"/>
      <c r="M358" s="137"/>
      <c r="N358" s="214"/>
    </row>
    <row r="359" spans="1:14" s="3" customFormat="1" ht="15" customHeight="1" x14ac:dyDescent="0.2">
      <c r="A359" s="252" t="s">
        <v>299</v>
      </c>
      <c r="B359" s="249" t="s">
        <v>60</v>
      </c>
      <c r="C359" s="171"/>
      <c r="D359" s="191"/>
      <c r="E359" s="173"/>
      <c r="F359" s="174">
        <v>1</v>
      </c>
      <c r="G359" s="175">
        <v>40.15</v>
      </c>
      <c r="H359" s="172"/>
      <c r="I359" s="172"/>
      <c r="J359" s="190"/>
      <c r="K359" s="176"/>
      <c r="L359" s="177"/>
      <c r="M359" s="173"/>
      <c r="N359" s="209"/>
    </row>
    <row r="360" spans="1:14" s="3" customFormat="1" ht="15" customHeight="1" x14ac:dyDescent="0.2">
      <c r="A360" s="254"/>
      <c r="B360" s="251"/>
      <c r="C360" s="128" t="s">
        <v>856</v>
      </c>
      <c r="D360" s="128" t="s">
        <v>753</v>
      </c>
      <c r="E360" s="105" t="s">
        <v>1066</v>
      </c>
      <c r="F360" s="106">
        <v>1</v>
      </c>
      <c r="G360" s="107">
        <v>40.15</v>
      </c>
      <c r="H360" s="123">
        <v>41880</v>
      </c>
      <c r="I360" s="123">
        <v>42243</v>
      </c>
      <c r="J360" s="124" t="s">
        <v>842</v>
      </c>
      <c r="K360" s="124" t="s">
        <v>843</v>
      </c>
      <c r="L360" s="125" t="s">
        <v>849</v>
      </c>
      <c r="M360" s="126" t="s">
        <v>836</v>
      </c>
      <c r="N360" s="224" t="s">
        <v>772</v>
      </c>
    </row>
    <row r="361" spans="1:14" s="3" customFormat="1" ht="15" customHeight="1" x14ac:dyDescent="0.2">
      <c r="A361" s="252" t="s">
        <v>905</v>
      </c>
      <c r="B361" s="249" t="s">
        <v>906</v>
      </c>
      <c r="C361" s="96"/>
      <c r="D361" s="111"/>
      <c r="E361" s="112"/>
      <c r="F361" s="99">
        <v>3</v>
      </c>
      <c r="G361" s="100">
        <f>SUM(G362:G363)</f>
        <v>336.11</v>
      </c>
      <c r="H361" s="117"/>
      <c r="I361" s="117"/>
      <c r="J361" s="118"/>
      <c r="K361" s="118"/>
      <c r="L361" s="119"/>
      <c r="M361" s="120"/>
      <c r="N361" s="217"/>
    </row>
    <row r="362" spans="1:14" s="23" customFormat="1" ht="15" customHeight="1" x14ac:dyDescent="0.2">
      <c r="A362" s="253"/>
      <c r="B362" s="250"/>
      <c r="C362" s="178" t="s">
        <v>1013</v>
      </c>
      <c r="D362" s="179" t="s">
        <v>747</v>
      </c>
      <c r="E362" s="180" t="s">
        <v>1023</v>
      </c>
      <c r="F362" s="181">
        <v>1</v>
      </c>
      <c r="G362" s="182">
        <v>239.21</v>
      </c>
      <c r="H362" s="183">
        <v>43904</v>
      </c>
      <c r="I362" s="183"/>
      <c r="J362" s="184">
        <v>37.994093999999997</v>
      </c>
      <c r="K362" s="184">
        <v>30.136628000000002</v>
      </c>
      <c r="L362" s="185"/>
      <c r="M362" s="186" t="s">
        <v>836</v>
      </c>
      <c r="N362" s="210" t="s">
        <v>772</v>
      </c>
    </row>
    <row r="363" spans="1:14" s="23" customFormat="1" ht="15" customHeight="1" x14ac:dyDescent="0.2">
      <c r="A363" s="254"/>
      <c r="B363" s="251"/>
      <c r="C363" s="121" t="s">
        <v>1015</v>
      </c>
      <c r="D363" s="104" t="s">
        <v>747</v>
      </c>
      <c r="E363" s="115" t="s">
        <v>1022</v>
      </c>
      <c r="F363" s="106">
        <v>1</v>
      </c>
      <c r="G363" s="122">
        <v>96.9</v>
      </c>
      <c r="H363" s="123">
        <v>43927</v>
      </c>
      <c r="I363" s="123"/>
      <c r="J363" s="124"/>
      <c r="K363" s="124"/>
      <c r="L363" s="125"/>
      <c r="M363" s="126" t="s">
        <v>836</v>
      </c>
      <c r="N363" s="224" t="s">
        <v>772</v>
      </c>
    </row>
    <row r="364" spans="1:14" s="3" customFormat="1" ht="15" customHeight="1" x14ac:dyDescent="0.2">
      <c r="A364" s="252" t="s">
        <v>907</v>
      </c>
      <c r="B364" s="249" t="s">
        <v>908</v>
      </c>
      <c r="C364" s="171"/>
      <c r="D364" s="187"/>
      <c r="E364" s="188"/>
      <c r="F364" s="174">
        <v>1</v>
      </c>
      <c r="G364" s="175">
        <v>11842.07</v>
      </c>
      <c r="H364" s="189"/>
      <c r="I364" s="189"/>
      <c r="J364" s="190"/>
      <c r="K364" s="190"/>
      <c r="L364" s="177"/>
      <c r="M364" s="173"/>
      <c r="N364" s="225"/>
    </row>
    <row r="365" spans="1:14" s="3" customFormat="1" ht="15" customHeight="1" x14ac:dyDescent="0.2">
      <c r="A365" s="254"/>
      <c r="B365" s="251"/>
      <c r="C365" s="103" t="s">
        <v>545</v>
      </c>
      <c r="D365" s="104" t="s">
        <v>739</v>
      </c>
      <c r="E365" s="115" t="s">
        <v>321</v>
      </c>
      <c r="F365" s="106">
        <v>1</v>
      </c>
      <c r="G365" s="107">
        <v>11842.07</v>
      </c>
      <c r="H365" s="108">
        <v>34523</v>
      </c>
      <c r="I365" s="108">
        <v>39744</v>
      </c>
      <c r="J365" s="116" t="s">
        <v>94</v>
      </c>
      <c r="K365" s="116" t="s">
        <v>93</v>
      </c>
      <c r="L365" s="110">
        <v>100</v>
      </c>
      <c r="M365" s="105" t="s">
        <v>758</v>
      </c>
      <c r="N365" s="211" t="s">
        <v>765</v>
      </c>
    </row>
    <row r="366" spans="1:14" s="3" customFormat="1" ht="15" customHeight="1" x14ac:dyDescent="0.2">
      <c r="A366" s="252" t="s">
        <v>919</v>
      </c>
      <c r="B366" s="249" t="s">
        <v>920</v>
      </c>
      <c r="C366" s="171"/>
      <c r="D366" s="187"/>
      <c r="E366" s="188"/>
      <c r="F366" s="174">
        <v>1</v>
      </c>
      <c r="G366" s="175">
        <v>1775.81</v>
      </c>
      <c r="H366" s="189"/>
      <c r="I366" s="189"/>
      <c r="J366" s="190"/>
      <c r="K366" s="190"/>
      <c r="L366" s="177"/>
      <c r="M366" s="173"/>
      <c r="N366" s="225"/>
    </row>
    <row r="367" spans="1:14" s="2" customFormat="1" ht="15" customHeight="1" thickBot="1" x14ac:dyDescent="0.2">
      <c r="A367" s="277"/>
      <c r="B367" s="278"/>
      <c r="C367" s="226" t="s">
        <v>921</v>
      </c>
      <c r="D367" s="227" t="s">
        <v>922</v>
      </c>
      <c r="E367" s="228" t="s">
        <v>1002</v>
      </c>
      <c r="F367" s="229">
        <v>1</v>
      </c>
      <c r="G367" s="230">
        <v>1775.81</v>
      </c>
      <c r="H367" s="231">
        <v>43231</v>
      </c>
      <c r="I367" s="231"/>
      <c r="J367" s="232" t="s">
        <v>923</v>
      </c>
      <c r="K367" s="232" t="s">
        <v>924</v>
      </c>
      <c r="L367" s="233">
        <v>1079</v>
      </c>
      <c r="M367" s="234" t="s">
        <v>761</v>
      </c>
      <c r="N367" s="235" t="s">
        <v>765</v>
      </c>
    </row>
    <row r="368" spans="1:14" s="15" customFormat="1" x14ac:dyDescent="0.2">
      <c r="A368" s="52" t="s">
        <v>1040</v>
      </c>
      <c r="B368" s="51"/>
      <c r="C368" s="11"/>
      <c r="D368" s="12"/>
      <c r="E368" s="51"/>
      <c r="F368" s="37"/>
      <c r="G368" s="37"/>
      <c r="J368" s="37"/>
      <c r="K368" s="37"/>
      <c r="N368" s="14" t="s">
        <v>1199</v>
      </c>
    </row>
    <row r="369" spans="1:14" s="15" customFormat="1" ht="11.25" x14ac:dyDescent="0.2">
      <c r="A369" s="167" t="s">
        <v>1067</v>
      </c>
      <c r="B369" s="168"/>
      <c r="C369" s="16"/>
      <c r="D369" s="14"/>
      <c r="E369" s="52"/>
      <c r="F369" s="41"/>
      <c r="G369" s="37"/>
      <c r="J369" s="37"/>
      <c r="K369" s="37"/>
      <c r="N369" s="246" t="s">
        <v>1196</v>
      </c>
    </row>
    <row r="370" spans="1:14" s="15" customFormat="1" ht="8.25" customHeight="1" x14ac:dyDescent="0.2">
      <c r="A370" s="169"/>
      <c r="B370" s="168"/>
      <c r="C370" s="16"/>
      <c r="D370" s="14"/>
      <c r="E370" s="52"/>
      <c r="F370" s="41"/>
      <c r="G370" s="37"/>
      <c r="J370" s="37"/>
      <c r="K370" s="38"/>
      <c r="L370" s="64"/>
      <c r="M370" s="66"/>
      <c r="N370" s="67"/>
    </row>
    <row r="371" spans="1:14" s="15" customFormat="1" x14ac:dyDescent="0.2">
      <c r="A371" s="169" t="s">
        <v>848</v>
      </c>
      <c r="B371" s="168"/>
      <c r="C371" s="16"/>
      <c r="D371" s="14"/>
      <c r="E371" s="52"/>
      <c r="F371" s="41"/>
      <c r="G371" s="37"/>
      <c r="H371" s="19"/>
      <c r="I371" s="20"/>
      <c r="J371" s="39"/>
      <c r="K371" s="40"/>
      <c r="L371" s="41"/>
      <c r="M371" s="66"/>
      <c r="N371" s="52"/>
    </row>
    <row r="372" spans="1:14" s="15" customFormat="1" ht="11.25" x14ac:dyDescent="0.2">
      <c r="A372" s="53" t="s">
        <v>1200</v>
      </c>
      <c r="B372" s="170"/>
      <c r="C372" s="31"/>
      <c r="D372" s="32"/>
      <c r="E372" s="53"/>
      <c r="F372" s="60"/>
      <c r="G372" s="61"/>
      <c r="H372" s="33"/>
      <c r="I372" s="34"/>
      <c r="J372" s="42"/>
      <c r="K372" s="43"/>
      <c r="L372" s="43"/>
      <c r="M372" s="247"/>
      <c r="N372" s="53"/>
    </row>
    <row r="373" spans="1:14" s="15" customFormat="1" ht="11.25" x14ac:dyDescent="0.2">
      <c r="A373" s="53" t="s">
        <v>1201</v>
      </c>
      <c r="B373" s="170"/>
      <c r="C373" s="31"/>
      <c r="D373" s="32"/>
      <c r="E373" s="53"/>
      <c r="F373" s="60"/>
      <c r="G373" s="61"/>
      <c r="H373" s="33"/>
      <c r="I373" s="34"/>
      <c r="J373" s="42"/>
      <c r="K373" s="43"/>
      <c r="L373" s="43"/>
      <c r="M373" s="247"/>
      <c r="N373" s="53"/>
    </row>
    <row r="374" spans="1:14" s="15" customFormat="1" ht="12.75" customHeight="1" x14ac:dyDescent="0.2">
      <c r="A374" s="52"/>
      <c r="B374" s="52"/>
      <c r="C374" s="14"/>
      <c r="D374" s="13"/>
      <c r="E374" s="52"/>
      <c r="F374" s="58"/>
      <c r="G374" s="59"/>
      <c r="H374" s="13"/>
      <c r="I374" s="29"/>
      <c r="J374" s="40"/>
      <c r="K374" s="41"/>
      <c r="L374" s="39"/>
      <c r="M374" s="248"/>
      <c r="N374" s="52"/>
    </row>
    <row r="375" spans="1:14" s="15" customFormat="1" ht="12.75" customHeight="1" x14ac:dyDescent="0.2">
      <c r="A375" s="52"/>
      <c r="B375" s="52"/>
      <c r="C375" s="14"/>
      <c r="D375" s="13"/>
      <c r="E375" s="52"/>
      <c r="F375" s="58"/>
      <c r="G375" s="59"/>
      <c r="H375" s="13"/>
      <c r="I375" s="29"/>
      <c r="J375" s="40"/>
      <c r="K375" s="41"/>
      <c r="L375" s="39"/>
      <c r="M375" s="68"/>
      <c r="N375" s="52"/>
    </row>
    <row r="376" spans="1:14" s="15" customFormat="1" ht="12.75" customHeight="1" x14ac:dyDescent="0.2">
      <c r="A376" s="52"/>
      <c r="B376" s="52"/>
      <c r="C376" s="14"/>
      <c r="D376" s="13"/>
      <c r="E376" s="52"/>
      <c r="F376" s="58"/>
      <c r="G376" s="59"/>
      <c r="H376" s="13"/>
      <c r="I376" s="29"/>
      <c r="J376" s="40"/>
      <c r="K376" s="41"/>
      <c r="L376" s="39"/>
      <c r="M376" s="68"/>
      <c r="N376" s="52"/>
    </row>
    <row r="377" spans="1:14" s="15" customFormat="1" ht="12.75" customHeight="1" x14ac:dyDescent="0.2">
      <c r="A377" s="46"/>
      <c r="B377" s="46"/>
      <c r="C377" s="30"/>
      <c r="D377" s="14"/>
      <c r="E377" s="52"/>
      <c r="F377" s="41"/>
      <c r="G377" s="59"/>
      <c r="H377" s="14"/>
      <c r="I377" s="14"/>
      <c r="J377" s="41"/>
      <c r="K377" s="41"/>
      <c r="L377" s="41"/>
      <c r="M377" s="68"/>
      <c r="N377" s="52"/>
    </row>
    <row r="378" spans="1:14" s="15" customFormat="1" ht="14.25" customHeight="1" x14ac:dyDescent="0.2">
      <c r="A378" s="276"/>
      <c r="B378" s="276"/>
      <c r="C378" s="276"/>
      <c r="D378" s="14"/>
      <c r="E378" s="52"/>
      <c r="F378" s="41"/>
      <c r="G378" s="59"/>
      <c r="H378" s="14"/>
      <c r="I378" s="14"/>
      <c r="J378" s="41"/>
      <c r="K378" s="41"/>
      <c r="L378" s="41"/>
      <c r="M378" s="68"/>
      <c r="N378" s="52"/>
    </row>
    <row r="379" spans="1:14" s="15" customFormat="1" ht="14.25" customHeight="1" x14ac:dyDescent="0.2">
      <c r="A379" s="276"/>
      <c r="B379" s="276"/>
      <c r="C379" s="276"/>
      <c r="D379" s="13"/>
      <c r="E379" s="52"/>
      <c r="F379" s="58"/>
      <c r="G379" s="59"/>
      <c r="H379" s="13"/>
      <c r="I379" s="29"/>
      <c r="J379" s="40"/>
      <c r="K379" s="41"/>
      <c r="L379" s="39"/>
      <c r="M379" s="66"/>
      <c r="N379" s="52"/>
    </row>
    <row r="380" spans="1:14" s="15" customFormat="1" ht="14.25" customHeight="1" x14ac:dyDescent="0.2">
      <c r="A380" s="52"/>
      <c r="B380" s="52"/>
      <c r="C380" s="14"/>
      <c r="D380" s="14"/>
      <c r="E380" s="52"/>
      <c r="F380" s="41"/>
      <c r="G380" s="59"/>
      <c r="H380" s="14"/>
      <c r="I380" s="14"/>
      <c r="J380" s="41"/>
      <c r="K380" s="41"/>
      <c r="L380" s="41"/>
      <c r="M380" s="68"/>
      <c r="N380" s="52"/>
    </row>
    <row r="381" spans="1:14" s="15" customFormat="1" ht="14.25" customHeight="1" x14ac:dyDescent="0.2">
      <c r="A381" s="52"/>
      <c r="B381" s="52"/>
      <c r="C381" s="14"/>
      <c r="D381" s="14"/>
      <c r="E381" s="52"/>
      <c r="F381" s="41"/>
      <c r="G381" s="59"/>
      <c r="H381" s="14"/>
      <c r="I381" s="14"/>
      <c r="J381" s="41"/>
      <c r="K381" s="41"/>
      <c r="L381" s="41"/>
      <c r="M381" s="68"/>
      <c r="N381" s="52"/>
    </row>
    <row r="382" spans="1:14" s="15" customFormat="1" ht="14.25" customHeight="1" x14ac:dyDescent="0.2">
      <c r="A382" s="52"/>
      <c r="B382" s="52"/>
      <c r="C382" s="14"/>
      <c r="D382" s="14"/>
      <c r="E382" s="52"/>
      <c r="F382" s="41"/>
      <c r="G382" s="59"/>
      <c r="H382" s="14"/>
      <c r="I382" s="14"/>
      <c r="J382" s="41"/>
      <c r="K382" s="41"/>
      <c r="L382" s="41"/>
      <c r="M382" s="68"/>
      <c r="N382" s="52"/>
    </row>
    <row r="383" spans="1:14" s="15" customFormat="1" ht="14.25" customHeight="1" x14ac:dyDescent="0.2">
      <c r="A383" s="52"/>
      <c r="B383" s="52"/>
      <c r="C383" s="14"/>
      <c r="D383" s="14"/>
      <c r="E383" s="52"/>
      <c r="F383" s="41"/>
      <c r="G383" s="59"/>
      <c r="H383" s="14"/>
      <c r="I383" s="14"/>
      <c r="J383" s="41"/>
      <c r="K383" s="41"/>
      <c r="L383" s="41"/>
      <c r="M383" s="68"/>
      <c r="N383" s="52"/>
    </row>
    <row r="384" spans="1:14" ht="14.25" customHeight="1" x14ac:dyDescent="0.25">
      <c r="D384" s="5"/>
      <c r="F384" s="44"/>
      <c r="H384" s="5"/>
      <c r="I384" s="5"/>
      <c r="J384" s="44"/>
      <c r="L384" s="44"/>
      <c r="M384" s="69"/>
    </row>
    <row r="385" spans="4:13" ht="15" x14ac:dyDescent="0.25">
      <c r="D385" s="5"/>
      <c r="F385" s="44"/>
      <c r="H385" s="5"/>
      <c r="I385" s="5"/>
      <c r="J385" s="44"/>
      <c r="L385" s="44"/>
      <c r="M385" s="69"/>
    </row>
    <row r="386" spans="4:13" ht="15" x14ac:dyDescent="0.25">
      <c r="D386" s="5"/>
      <c r="F386" s="44"/>
      <c r="H386" s="5"/>
      <c r="I386" s="5"/>
      <c r="J386" s="44"/>
      <c r="L386" s="44"/>
      <c r="M386" s="69"/>
    </row>
    <row r="387" spans="4:13" ht="15" x14ac:dyDescent="0.25">
      <c r="D387" s="5"/>
      <c r="F387" s="44"/>
      <c r="H387" s="5"/>
      <c r="I387" s="5"/>
      <c r="J387" s="44"/>
      <c r="L387" s="44"/>
      <c r="M387" s="69"/>
    </row>
    <row r="388" spans="4:13" ht="15" x14ac:dyDescent="0.25">
      <c r="D388" s="5"/>
      <c r="F388" s="44"/>
      <c r="H388" s="5"/>
      <c r="I388" s="5"/>
      <c r="J388" s="44"/>
      <c r="L388" s="44"/>
      <c r="M388" s="69"/>
    </row>
    <row r="389" spans="4:13" ht="15" x14ac:dyDescent="0.25">
      <c r="D389" s="5"/>
      <c r="F389" s="44"/>
      <c r="H389" s="5"/>
      <c r="I389" s="5"/>
      <c r="J389" s="44"/>
      <c r="L389" s="44"/>
      <c r="M389" s="69"/>
    </row>
    <row r="390" spans="4:13" ht="15" x14ac:dyDescent="0.25">
      <c r="D390" s="5"/>
      <c r="F390" s="44"/>
      <c r="H390" s="5"/>
      <c r="I390" s="5"/>
      <c r="J390" s="44"/>
      <c r="L390" s="44"/>
      <c r="M390" s="69"/>
    </row>
    <row r="391" spans="4:13" ht="15" x14ac:dyDescent="0.25">
      <c r="D391" s="5"/>
      <c r="F391" s="44"/>
      <c r="H391" s="5"/>
      <c r="I391" s="5"/>
      <c r="J391" s="44"/>
      <c r="L391" s="44"/>
      <c r="M391" s="69"/>
    </row>
    <row r="392" spans="4:13" ht="15" x14ac:dyDescent="0.25">
      <c r="D392" s="5"/>
      <c r="F392" s="44"/>
      <c r="H392" s="5"/>
      <c r="I392" s="5"/>
      <c r="J392" s="44"/>
      <c r="L392" s="44"/>
      <c r="M392" s="69"/>
    </row>
    <row r="393" spans="4:13" ht="15" x14ac:dyDescent="0.25">
      <c r="D393" s="5"/>
      <c r="F393" s="44"/>
      <c r="H393" s="5"/>
      <c r="I393" s="5"/>
      <c r="J393" s="44"/>
      <c r="L393" s="44"/>
      <c r="M393" s="69"/>
    </row>
    <row r="394" spans="4:13" ht="15" x14ac:dyDescent="0.25">
      <c r="D394" s="5"/>
      <c r="F394" s="44"/>
      <c r="H394" s="5"/>
      <c r="I394" s="5"/>
      <c r="J394" s="44"/>
      <c r="L394" s="44"/>
      <c r="M394" s="69"/>
    </row>
    <row r="395" spans="4:13" ht="15" x14ac:dyDescent="0.25">
      <c r="D395" s="5"/>
      <c r="F395" s="44"/>
      <c r="H395" s="5"/>
      <c r="I395" s="5"/>
      <c r="J395" s="44"/>
      <c r="L395" s="44"/>
      <c r="M395" s="69"/>
    </row>
    <row r="396" spans="4:13" ht="15" x14ac:dyDescent="0.25">
      <c r="D396" s="5"/>
      <c r="F396" s="44"/>
      <c r="H396" s="5"/>
      <c r="I396" s="5"/>
      <c r="J396" s="44"/>
      <c r="L396" s="44"/>
      <c r="M396" s="69"/>
    </row>
    <row r="397" spans="4:13" ht="15" x14ac:dyDescent="0.25">
      <c r="D397" s="5"/>
      <c r="F397" s="44"/>
      <c r="H397" s="5"/>
      <c r="I397" s="5"/>
      <c r="J397" s="44"/>
      <c r="L397" s="44"/>
      <c r="M397" s="69"/>
    </row>
    <row r="398" spans="4:13" ht="15" x14ac:dyDescent="0.25">
      <c r="D398" s="5"/>
      <c r="F398" s="44"/>
      <c r="H398" s="5"/>
      <c r="I398" s="5"/>
      <c r="J398" s="44"/>
      <c r="L398" s="44"/>
      <c r="M398" s="69"/>
    </row>
    <row r="399" spans="4:13" ht="15" x14ac:dyDescent="0.25">
      <c r="D399" s="5"/>
      <c r="F399" s="44"/>
      <c r="H399" s="5"/>
      <c r="I399" s="5"/>
      <c r="J399" s="44"/>
      <c r="L399" s="44"/>
      <c r="M399" s="69"/>
    </row>
    <row r="400" spans="4:13" ht="15" x14ac:dyDescent="0.25">
      <c r="D400" s="5"/>
      <c r="F400" s="44"/>
      <c r="H400" s="5"/>
      <c r="I400" s="5"/>
      <c r="J400" s="44"/>
      <c r="L400" s="44"/>
      <c r="M400" s="69"/>
    </row>
    <row r="401" spans="4:13" ht="15" x14ac:dyDescent="0.25">
      <c r="D401" s="5"/>
      <c r="F401" s="44"/>
      <c r="H401" s="5"/>
      <c r="I401" s="5"/>
      <c r="J401" s="44"/>
      <c r="L401" s="44"/>
      <c r="M401" s="69"/>
    </row>
    <row r="402" spans="4:13" ht="15" x14ac:dyDescent="0.25">
      <c r="D402" s="5"/>
      <c r="F402" s="44"/>
      <c r="H402" s="5"/>
      <c r="I402" s="5"/>
      <c r="J402" s="44"/>
      <c r="L402" s="44"/>
      <c r="M402" s="69"/>
    </row>
    <row r="403" spans="4:13" ht="15" x14ac:dyDescent="0.25">
      <c r="D403" s="5"/>
      <c r="F403" s="44"/>
      <c r="H403" s="5"/>
      <c r="I403" s="5"/>
      <c r="J403" s="44"/>
      <c r="L403" s="44"/>
      <c r="M403" s="69"/>
    </row>
    <row r="404" spans="4:13" ht="15" x14ac:dyDescent="0.25">
      <c r="D404" s="5"/>
      <c r="F404" s="44"/>
      <c r="H404" s="5"/>
      <c r="I404" s="5"/>
      <c r="J404" s="44"/>
      <c r="L404" s="44"/>
      <c r="M404" s="69"/>
    </row>
    <row r="405" spans="4:13" ht="15" x14ac:dyDescent="0.25">
      <c r="D405" s="5"/>
      <c r="F405" s="44"/>
      <c r="H405" s="5"/>
      <c r="I405" s="5"/>
      <c r="J405" s="44"/>
      <c r="L405" s="44"/>
      <c r="M405" s="69"/>
    </row>
    <row r="406" spans="4:13" ht="15" x14ac:dyDescent="0.25">
      <c r="D406" s="5"/>
      <c r="F406" s="44"/>
      <c r="H406" s="5"/>
      <c r="I406" s="5"/>
      <c r="J406" s="44"/>
      <c r="L406" s="44"/>
      <c r="M406" s="69"/>
    </row>
    <row r="407" spans="4:13" ht="15" x14ac:dyDescent="0.25">
      <c r="D407" s="5"/>
      <c r="F407" s="44"/>
      <c r="H407" s="5"/>
      <c r="I407" s="5"/>
      <c r="J407" s="44"/>
      <c r="L407" s="44"/>
      <c r="M407" s="69"/>
    </row>
    <row r="408" spans="4:13" ht="15" x14ac:dyDescent="0.25">
      <c r="D408" s="5"/>
      <c r="F408" s="44"/>
      <c r="H408" s="5"/>
      <c r="I408" s="5"/>
      <c r="J408" s="44"/>
      <c r="L408" s="44"/>
      <c r="M408" s="69"/>
    </row>
    <row r="409" spans="4:13" ht="15" x14ac:dyDescent="0.25">
      <c r="D409" s="5"/>
      <c r="F409" s="44"/>
      <c r="H409" s="5"/>
      <c r="I409" s="5"/>
      <c r="J409" s="44"/>
      <c r="L409" s="44"/>
      <c r="M409" s="69"/>
    </row>
    <row r="410" spans="4:13" ht="15" x14ac:dyDescent="0.25">
      <c r="D410" s="5"/>
      <c r="F410" s="44"/>
      <c r="H410" s="5"/>
      <c r="I410" s="5"/>
      <c r="J410" s="44"/>
      <c r="L410" s="44"/>
      <c r="M410" s="69"/>
    </row>
    <row r="411" spans="4:13" ht="15" x14ac:dyDescent="0.25">
      <c r="D411" s="5"/>
      <c r="F411" s="44"/>
      <c r="H411" s="5"/>
      <c r="I411" s="5"/>
      <c r="J411" s="44"/>
      <c r="L411" s="44"/>
      <c r="M411" s="69"/>
    </row>
    <row r="412" spans="4:13" ht="15" x14ac:dyDescent="0.25">
      <c r="D412" s="5"/>
      <c r="F412" s="44"/>
      <c r="H412" s="5"/>
      <c r="I412" s="5"/>
      <c r="J412" s="44"/>
      <c r="L412" s="44"/>
      <c r="M412" s="69"/>
    </row>
    <row r="413" spans="4:13" ht="15" x14ac:dyDescent="0.25">
      <c r="D413" s="5"/>
      <c r="F413" s="44"/>
      <c r="H413" s="5"/>
      <c r="I413" s="5"/>
      <c r="J413" s="44"/>
      <c r="L413" s="44"/>
      <c r="M413" s="69"/>
    </row>
    <row r="414" spans="4:13" ht="15" x14ac:dyDescent="0.25">
      <c r="D414" s="5"/>
      <c r="F414" s="44"/>
      <c r="H414" s="5"/>
      <c r="I414" s="5"/>
      <c r="J414" s="44"/>
      <c r="L414" s="44"/>
      <c r="M414" s="69"/>
    </row>
    <row r="415" spans="4:13" ht="15" x14ac:dyDescent="0.25">
      <c r="D415" s="5"/>
      <c r="F415" s="44"/>
      <c r="H415" s="5"/>
      <c r="I415" s="5"/>
      <c r="J415" s="44"/>
      <c r="L415" s="44"/>
      <c r="M415" s="69"/>
    </row>
    <row r="416" spans="4:13" ht="15" x14ac:dyDescent="0.25">
      <c r="D416" s="5"/>
      <c r="F416" s="44"/>
      <c r="H416" s="5"/>
      <c r="I416" s="5"/>
      <c r="J416" s="44"/>
      <c r="L416" s="44"/>
      <c r="M416" s="69"/>
    </row>
    <row r="417" spans="4:14" ht="15" x14ac:dyDescent="0.25">
      <c r="D417" s="5"/>
      <c r="F417" s="44"/>
      <c r="H417" s="5"/>
      <c r="I417" s="5"/>
      <c r="J417" s="44"/>
      <c r="L417" s="44"/>
      <c r="M417" s="69"/>
      <c r="N417" s="65"/>
    </row>
    <row r="418" spans="4:14" x14ac:dyDescent="0.15">
      <c r="D418" s="5"/>
      <c r="F418" s="44"/>
      <c r="H418" s="5"/>
      <c r="I418" s="5"/>
      <c r="J418" s="44"/>
      <c r="L418" s="44"/>
      <c r="N418" s="65"/>
    </row>
    <row r="419" spans="4:14" x14ac:dyDescent="0.15">
      <c r="D419" s="5"/>
      <c r="F419" s="44"/>
      <c r="H419" s="5"/>
      <c r="I419" s="5"/>
      <c r="J419" s="44"/>
      <c r="L419" s="44"/>
      <c r="N419" s="65"/>
    </row>
    <row r="420" spans="4:14" x14ac:dyDescent="0.15">
      <c r="D420" s="5"/>
      <c r="F420" s="44"/>
      <c r="H420" s="5"/>
      <c r="I420" s="5"/>
      <c r="J420" s="44"/>
      <c r="L420" s="44"/>
      <c r="N420" s="65"/>
    </row>
    <row r="421" spans="4:14" x14ac:dyDescent="0.15">
      <c r="D421" s="5"/>
      <c r="F421" s="44"/>
      <c r="H421" s="5"/>
      <c r="I421" s="5"/>
      <c r="J421" s="44"/>
      <c r="L421" s="44"/>
      <c r="N421" s="65"/>
    </row>
    <row r="422" spans="4:14" x14ac:dyDescent="0.15">
      <c r="D422" s="5"/>
      <c r="F422" s="44"/>
      <c r="H422" s="5"/>
      <c r="I422" s="5"/>
      <c r="J422" s="44"/>
      <c r="L422" s="44"/>
      <c r="N422" s="65"/>
    </row>
    <row r="423" spans="4:14" x14ac:dyDescent="0.15">
      <c r="D423" s="5"/>
      <c r="F423" s="44"/>
      <c r="H423" s="5"/>
      <c r="I423" s="5"/>
      <c r="J423" s="44"/>
      <c r="L423" s="44"/>
      <c r="N423" s="65"/>
    </row>
    <row r="424" spans="4:14" x14ac:dyDescent="0.15">
      <c r="D424" s="5"/>
      <c r="F424" s="44"/>
      <c r="H424" s="5"/>
      <c r="I424" s="5"/>
      <c r="J424" s="44"/>
      <c r="L424" s="44"/>
      <c r="N424" s="65"/>
    </row>
    <row r="425" spans="4:14" x14ac:dyDescent="0.15">
      <c r="D425" s="5"/>
      <c r="F425" s="44"/>
      <c r="H425" s="5"/>
      <c r="I425" s="5"/>
      <c r="J425" s="44"/>
      <c r="L425" s="44"/>
      <c r="N425" s="65"/>
    </row>
    <row r="426" spans="4:14" x14ac:dyDescent="0.15">
      <c r="D426" s="5"/>
      <c r="F426" s="44"/>
      <c r="H426" s="5"/>
      <c r="I426" s="5"/>
      <c r="J426" s="44"/>
      <c r="L426" s="44"/>
    </row>
    <row r="427" spans="4:14" x14ac:dyDescent="0.15">
      <c r="D427" s="5"/>
      <c r="F427" s="44"/>
      <c r="H427" s="5"/>
      <c r="I427" s="5"/>
      <c r="J427" s="44"/>
      <c r="L427" s="44"/>
    </row>
    <row r="428" spans="4:14" x14ac:dyDescent="0.15">
      <c r="D428" s="5"/>
      <c r="F428" s="44"/>
      <c r="H428" s="5"/>
      <c r="I428" s="5"/>
      <c r="J428" s="44"/>
      <c r="L428" s="44"/>
    </row>
    <row r="429" spans="4:14" x14ac:dyDescent="0.15">
      <c r="D429" s="5"/>
      <c r="F429" s="44"/>
      <c r="H429" s="5"/>
      <c r="I429" s="5"/>
      <c r="J429" s="44"/>
      <c r="L429" s="44"/>
    </row>
    <row r="430" spans="4:14" x14ac:dyDescent="0.15">
      <c r="D430" s="5"/>
      <c r="F430" s="44"/>
      <c r="H430" s="5"/>
      <c r="I430" s="5"/>
      <c r="J430" s="44"/>
      <c r="L430" s="44"/>
    </row>
    <row r="431" spans="4:14" ht="15" x14ac:dyDescent="0.25">
      <c r="D431" s="5"/>
      <c r="F431" s="44"/>
      <c r="H431" s="5"/>
      <c r="I431" s="5"/>
      <c r="J431" s="44"/>
      <c r="L431" s="44"/>
      <c r="M431" s="69"/>
    </row>
    <row r="432" spans="4:14" ht="15" x14ac:dyDescent="0.25">
      <c r="D432" s="5"/>
      <c r="F432" s="44"/>
      <c r="H432" s="5"/>
      <c r="I432" s="5"/>
      <c r="J432" s="44"/>
      <c r="L432" s="44"/>
      <c r="M432" s="69"/>
    </row>
    <row r="433" spans="4:13" ht="15" x14ac:dyDescent="0.25">
      <c r="D433" s="5"/>
      <c r="F433" s="44"/>
      <c r="H433" s="5"/>
      <c r="I433" s="5"/>
      <c r="J433" s="44"/>
      <c r="L433" s="44"/>
      <c r="M433" s="69"/>
    </row>
    <row r="434" spans="4:13" x14ac:dyDescent="0.15">
      <c r="D434" s="5"/>
      <c r="F434" s="44"/>
      <c r="H434" s="5"/>
      <c r="I434" s="5"/>
      <c r="J434" s="44"/>
      <c r="L434" s="44"/>
    </row>
    <row r="435" spans="4:13" ht="15" x14ac:dyDescent="0.25">
      <c r="D435" s="5"/>
      <c r="F435" s="44"/>
      <c r="H435" s="5"/>
      <c r="I435" s="5"/>
      <c r="J435" s="44"/>
      <c r="L435" s="44"/>
      <c r="M435" s="69"/>
    </row>
    <row r="436" spans="4:13" ht="15" x14ac:dyDescent="0.25">
      <c r="D436" s="5"/>
      <c r="F436" s="44"/>
      <c r="H436" s="5"/>
      <c r="I436" s="5"/>
      <c r="J436" s="44"/>
      <c r="L436" s="44"/>
      <c r="M436" s="69"/>
    </row>
    <row r="437" spans="4:13" x14ac:dyDescent="0.15">
      <c r="D437" s="5"/>
      <c r="F437" s="44"/>
      <c r="H437" s="5"/>
      <c r="I437" s="5"/>
      <c r="J437" s="44"/>
      <c r="L437" s="44"/>
    </row>
    <row r="438" spans="4:13" x14ac:dyDescent="0.15">
      <c r="D438" s="5"/>
      <c r="H438" s="5"/>
      <c r="I438" s="5"/>
    </row>
  </sheetData>
  <sheetProtection formatCells="0" formatColumns="0" formatRows="0" insertColumns="0" insertRows="0" insertHyperlinks="0" deleteColumns="0" deleteRows="0" sort="0"/>
  <autoFilter ref="E3:E369" xr:uid="{00000000-0009-0000-0000-000000000000}"/>
  <mergeCells count="147">
    <mergeCell ref="A378:C378"/>
    <mergeCell ref="A379:C379"/>
    <mergeCell ref="B305:B312"/>
    <mergeCell ref="A351:A353"/>
    <mergeCell ref="B351:B353"/>
    <mergeCell ref="B345:B346"/>
    <mergeCell ref="A345:A346"/>
    <mergeCell ref="B322:B323"/>
    <mergeCell ref="A332:A333"/>
    <mergeCell ref="B316:B317"/>
    <mergeCell ref="A349:A350"/>
    <mergeCell ref="B354:B355"/>
    <mergeCell ref="A354:A355"/>
    <mergeCell ref="A347:A348"/>
    <mergeCell ref="A316:A317"/>
    <mergeCell ref="A366:A367"/>
    <mergeCell ref="B366:B367"/>
    <mergeCell ref="A359:A360"/>
    <mergeCell ref="B359:B360"/>
    <mergeCell ref="A361:A363"/>
    <mergeCell ref="A335:A336"/>
    <mergeCell ref="B335:B336"/>
    <mergeCell ref="B361:B363"/>
    <mergeCell ref="B364:B365"/>
    <mergeCell ref="A281:A292"/>
    <mergeCell ref="B281:B292"/>
    <mergeCell ref="A314:A315"/>
    <mergeCell ref="B314:B315"/>
    <mergeCell ref="B299:B304"/>
    <mergeCell ref="A319:A320"/>
    <mergeCell ref="A293:A298"/>
    <mergeCell ref="A324:A327"/>
    <mergeCell ref="B324:B327"/>
    <mergeCell ref="B8:B35"/>
    <mergeCell ref="A8:A35"/>
    <mergeCell ref="A142:A152"/>
    <mergeCell ref="B125:B136"/>
    <mergeCell ref="A125:A136"/>
    <mergeCell ref="B137:B141"/>
    <mergeCell ref="A137:A141"/>
    <mergeCell ref="M3:N3"/>
    <mergeCell ref="J3:K3"/>
    <mergeCell ref="J4:K4"/>
    <mergeCell ref="A36:A38"/>
    <mergeCell ref="A53:A61"/>
    <mergeCell ref="A104:A108"/>
    <mergeCell ref="A43:A44"/>
    <mergeCell ref="B82:B86"/>
    <mergeCell ref="B36:B38"/>
    <mergeCell ref="B43:B44"/>
    <mergeCell ref="A45:A49"/>
    <mergeCell ref="B67:B76"/>
    <mergeCell ref="A39:A42"/>
    <mergeCell ref="A67:A76"/>
    <mergeCell ref="B45:B49"/>
    <mergeCell ref="B53:B61"/>
    <mergeCell ref="B104:B108"/>
    <mergeCell ref="B39:B42"/>
    <mergeCell ref="A121:A124"/>
    <mergeCell ref="A82:A86"/>
    <mergeCell ref="A117:A120"/>
    <mergeCell ref="A92:A95"/>
    <mergeCell ref="B92:B95"/>
    <mergeCell ref="B117:B120"/>
    <mergeCell ref="B121:B124"/>
    <mergeCell ref="A109:A116"/>
    <mergeCell ref="A96:A99"/>
    <mergeCell ref="A87:A91"/>
    <mergeCell ref="A100:A103"/>
    <mergeCell ref="A50:A52"/>
    <mergeCell ref="B50:B52"/>
    <mergeCell ref="A77:A81"/>
    <mergeCell ref="B77:B81"/>
    <mergeCell ref="A3:B6"/>
    <mergeCell ref="B332:B333"/>
    <mergeCell ref="B347:B348"/>
    <mergeCell ref="A62:A65"/>
    <mergeCell ref="B259:B261"/>
    <mergeCell ref="B266:B267"/>
    <mergeCell ref="B278:B280"/>
    <mergeCell ref="A322:A323"/>
    <mergeCell ref="B262:B265"/>
    <mergeCell ref="B268:B277"/>
    <mergeCell ref="A266:A267"/>
    <mergeCell ref="A278:A280"/>
    <mergeCell ref="A268:A277"/>
    <mergeCell ref="A244:A251"/>
    <mergeCell ref="A262:A265"/>
    <mergeCell ref="B252:B258"/>
    <mergeCell ref="A252:A258"/>
    <mergeCell ref="A153:A159"/>
    <mergeCell ref="B153:B159"/>
    <mergeCell ref="B87:B91"/>
    <mergeCell ref="B96:B99"/>
    <mergeCell ref="B100:B103"/>
    <mergeCell ref="B109:B116"/>
    <mergeCell ref="B62:B65"/>
    <mergeCell ref="A364:A365"/>
    <mergeCell ref="B356:B357"/>
    <mergeCell ref="A356:A357"/>
    <mergeCell ref="B349:B350"/>
    <mergeCell ref="A339:A344"/>
    <mergeCell ref="B339:B344"/>
    <mergeCell ref="B328:B330"/>
    <mergeCell ref="B293:B298"/>
    <mergeCell ref="A299:A304"/>
    <mergeCell ref="A305:A312"/>
    <mergeCell ref="A328:A330"/>
    <mergeCell ref="A228:A229"/>
    <mergeCell ref="B217:B220"/>
    <mergeCell ref="A240:A243"/>
    <mergeCell ref="A259:A261"/>
    <mergeCell ref="A198:A199"/>
    <mergeCell ref="A200:A201"/>
    <mergeCell ref="A205:A206"/>
    <mergeCell ref="A209:A216"/>
    <mergeCell ref="B209:B216"/>
    <mergeCell ref="A221:A227"/>
    <mergeCell ref="B221:B227"/>
    <mergeCell ref="A234:A239"/>
    <mergeCell ref="B234:B239"/>
    <mergeCell ref="A207:A208"/>
    <mergeCell ref="A217:A220"/>
    <mergeCell ref="A230:A233"/>
    <mergeCell ref="B205:B206"/>
    <mergeCell ref="B228:B229"/>
    <mergeCell ref="B198:B199"/>
    <mergeCell ref="B200:B201"/>
    <mergeCell ref="B244:B251"/>
    <mergeCell ref="B230:B233"/>
    <mergeCell ref="B240:B243"/>
    <mergeCell ref="B171:B173"/>
    <mergeCell ref="B142:B152"/>
    <mergeCell ref="B179:B191"/>
    <mergeCell ref="B192:B194"/>
    <mergeCell ref="B207:B208"/>
    <mergeCell ref="B161:B166"/>
    <mergeCell ref="A167:A170"/>
    <mergeCell ref="A161:A166"/>
    <mergeCell ref="A171:A173"/>
    <mergeCell ref="B167:B170"/>
    <mergeCell ref="A174:A178"/>
    <mergeCell ref="B174:B178"/>
    <mergeCell ref="A179:A191"/>
    <mergeCell ref="A192:A194"/>
    <mergeCell ref="A195:A197"/>
    <mergeCell ref="B195:B197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  <ignoredErrors>
    <ignoredError sqref="J247:K248 J364:K367 J183:K194 J228:K228 J296:K297 L360 J353:K359 J156:K164 J240:K244 J230:K233 J84:K86 J166:K178 J259:K260 J336:K336 J88:K92 J263:K265 J82:K83 J285:K294 J306:K313 J295 J197:K200 J217:K217 J331:K333 J299:K303 J298 J97:K100 J12:K34 J250:K252 J315:K315 J36:K36 J50:K51 J53:K54 J154:K155 J212:K216 J258:K258 J330:K330 J180:K181 J37:K48 J55:K58 J59:K68 J69:K76 J93:K95 J101:K116 J117:K124 J125:K125 J126:K152 J201:K208 J218:K220 J253:K257 J261:K261 J266:K266 J267:K281 J316:K329 K334 J337:K346 J347:K350 J360:K361" numberStoredAsText="1"/>
    <ignoredError sqref="G361 G161 G244 G281 G67 G3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7D82F717EC64E4E872147003BDC37DD" ma:contentTypeVersion="1" ma:contentTypeDescription="Yeni belge oluşturun." ma:contentTypeScope="" ma:versionID="4f7d40ed36ced7ae52f2720fa87b11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20ab34a7c2ca5bb6fa0458d1241f1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3973D82-9803-4B21-8A12-C3BA96158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038F0E-A2CF-4C65-9A3A-57AFCCA70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919294-BEDF-4C48-AEFD-E3B558D31EC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B96EBF6-8738-472C-8989-5A88BE51DD4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Tabiat Parkı</vt:lpstr>
      <vt:lpstr>'Tabiat Parkı'!Yazdırma_Alanı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Hüseyin TOPKAYA</cp:lastModifiedBy>
  <cp:lastPrinted>2013-12-20T14:09:18Z</cp:lastPrinted>
  <dcterms:created xsi:type="dcterms:W3CDTF">1999-05-26T11:21:22Z</dcterms:created>
  <dcterms:modified xsi:type="dcterms:W3CDTF">2026-06-02T10:54:04Z</dcterms:modified>
</cp:coreProperties>
</file>