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Deneyler" sheetId="1" r:id="rId1"/>
    <sheet name="DSİ TAKK'a Ödenecek Ücret" sheetId="3" r:id="rId2"/>
    <sheet name="İSTON'a Ödenecek Ücret"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1" l="1"/>
  <c r="H14" i="1"/>
  <c r="J27" i="1" l="1"/>
  <c r="H27" i="1"/>
  <c r="J52" i="1" l="1"/>
  <c r="H52" i="1"/>
  <c r="J10" i="1" l="1"/>
  <c r="J11" i="1"/>
  <c r="J12" i="1"/>
  <c r="J13" i="1"/>
  <c r="J15" i="1"/>
  <c r="J16" i="1"/>
  <c r="J17" i="1"/>
  <c r="J18" i="1"/>
  <c r="J19" i="1"/>
  <c r="J20" i="1"/>
  <c r="J21" i="1"/>
  <c r="J22" i="1"/>
  <c r="J23" i="1"/>
  <c r="J24" i="1"/>
  <c r="J25" i="1"/>
  <c r="J26" i="1"/>
  <c r="J28" i="1"/>
  <c r="J29" i="1"/>
  <c r="J30" i="1"/>
  <c r="J31" i="1"/>
  <c r="J32" i="1"/>
  <c r="J33" i="1"/>
  <c r="J34" i="1"/>
  <c r="J35" i="1"/>
  <c r="J36" i="1"/>
  <c r="J37" i="1"/>
  <c r="J38" i="1"/>
  <c r="J39" i="1"/>
  <c r="J40" i="1"/>
  <c r="J41" i="1"/>
  <c r="J42" i="1"/>
  <c r="J43" i="1"/>
  <c r="J44" i="1"/>
  <c r="J45" i="1"/>
  <c r="J46" i="1"/>
  <c r="J47" i="1"/>
  <c r="J48" i="1"/>
  <c r="J49" i="1"/>
  <c r="J50" i="1"/>
  <c r="J51"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9" i="1"/>
  <c r="B7" i="2" l="1"/>
  <c r="H110" i="1"/>
  <c r="H109" i="1"/>
  <c r="H108" i="1"/>
  <c r="H107" i="1"/>
  <c r="H106" i="1"/>
  <c r="H105" i="1"/>
  <c r="B9" i="2" l="1"/>
  <c r="B8" i="2"/>
  <c r="B10" i="2" s="1"/>
  <c r="H10" i="1"/>
  <c r="H11" i="1"/>
  <c r="H12" i="1"/>
  <c r="H13" i="1"/>
  <c r="H15" i="1"/>
  <c r="H16" i="1"/>
  <c r="H17" i="1"/>
  <c r="H18" i="1"/>
  <c r="H19" i="1"/>
  <c r="H20" i="1"/>
  <c r="H21" i="1"/>
  <c r="H22" i="1"/>
  <c r="H23" i="1"/>
  <c r="H24" i="1"/>
  <c r="H25" i="1"/>
  <c r="H26" i="1"/>
  <c r="H28" i="1"/>
  <c r="H29" i="1"/>
  <c r="H30" i="1"/>
  <c r="H31" i="1"/>
  <c r="H32" i="1"/>
  <c r="H33" i="1"/>
  <c r="H34" i="1"/>
  <c r="H35" i="1"/>
  <c r="H36" i="1"/>
  <c r="H37" i="1"/>
  <c r="H38" i="1"/>
  <c r="H39" i="1"/>
  <c r="H40" i="1"/>
  <c r="H41" i="1"/>
  <c r="H42" i="1"/>
  <c r="H43" i="1"/>
  <c r="H44" i="1"/>
  <c r="H45" i="1"/>
  <c r="H46" i="1"/>
  <c r="H47" i="1"/>
  <c r="H48" i="1"/>
  <c r="H49" i="1"/>
  <c r="H50" i="1"/>
  <c r="H51"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9" i="1"/>
  <c r="B6" i="3" l="1"/>
  <c r="A10" i="1"/>
  <c r="A11" i="1" s="1"/>
  <c r="A12" i="1" s="1"/>
  <c r="B8" i="3" l="1"/>
  <c r="A13" i="1"/>
  <c r="A17" i="1" s="1"/>
  <c r="A18" i="1" s="1"/>
  <c r="A19" i="1" s="1"/>
  <c r="A20" i="1" s="1"/>
  <c r="A21" i="1" s="1"/>
  <c r="A22" i="1" s="1"/>
  <c r="A23" i="1" s="1"/>
  <c r="A24" i="1" s="1"/>
  <c r="A25" i="1" s="1"/>
  <c r="A26"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B7" i="3"/>
  <c r="B9" i="3" s="1"/>
</calcChain>
</file>

<file path=xl/sharedStrings.xml><?xml version="1.0" encoding="utf-8"?>
<sst xmlns="http://schemas.openxmlformats.org/spreadsheetml/2006/main" count="350" uniqueCount="272">
  <si>
    <t>Agregalar</t>
  </si>
  <si>
    <t>Tane Büyüklüğü Dağılımının Belirlenmesi (Eleme Yöntemi)</t>
  </si>
  <si>
    <t>İnce Malzemenin Değerlendirilmesi-Metilen Mavisi Deneyi</t>
  </si>
  <si>
    <t>Los Angeles Deneyi İle Parçalanmaya Karşı Direncin Tayini</t>
  </si>
  <si>
    <t>TS EN 1097-2</t>
  </si>
  <si>
    <t>Su İçeriğinin Belirlenmesi (Etüvde Kurutma Yöntemi)</t>
  </si>
  <si>
    <t>TS EN 1097-5</t>
  </si>
  <si>
    <t>İnce Agregada Bağıl Yoğunluğun (Özgül Ağırlık) ve Su Emme Oranının Tayini (0,063-4,0 mm)</t>
  </si>
  <si>
    <t>Sertleşmiş Beton</t>
  </si>
  <si>
    <t>Sertleşmiş Beton Yoğunluğunun Tayini</t>
  </si>
  <si>
    <t>TS EN 12390-7</t>
  </si>
  <si>
    <t>Basınç Altında Su İşleme Derinliğinin Tayini</t>
  </si>
  <si>
    <t>TS EN 12390-8</t>
  </si>
  <si>
    <t>Eğilme Dayanımının Ölçülmesi</t>
  </si>
  <si>
    <t>TS 436 EN 1340</t>
  </si>
  <si>
    <t>Aşınmaya Karşı Direncin Ölçülmesi (Geniş Diskli Aşınma Deneyi)</t>
  </si>
  <si>
    <t>Beton Bordür Taşları–Zemin Döşemesi İçin</t>
  </si>
  <si>
    <t>Toplam Su Emmenin Tayini</t>
  </si>
  <si>
    <t>Beton Kaplama Blokları-Zemin Döşemesi İçin</t>
  </si>
  <si>
    <t>TS 2824 EN 1338</t>
  </si>
  <si>
    <t>Eğilme Dayanımının ve Kırılma Yükünün Ölçülmesi</t>
  </si>
  <si>
    <t>TS EN 1339</t>
  </si>
  <si>
    <t>Tepe Yükü Tayini</t>
  </si>
  <si>
    <t>TS 821 EN 1916</t>
  </si>
  <si>
    <t>Su Sızdırmazlığın Tayini</t>
  </si>
  <si>
    <t>Su Emme Tayini</t>
  </si>
  <si>
    <t>Lastik ve Termoplastik</t>
  </si>
  <si>
    <t>Kauçuk -Kül tayini</t>
  </si>
  <si>
    <t>TS ISO 247-1 (Metod A)</t>
  </si>
  <si>
    <t xml:space="preserve">Kimyasal Katkılar - Beton, Harç ve Şerbet için </t>
  </si>
  <si>
    <t>TS EN 480-5</t>
  </si>
  <si>
    <t>Likit Limitin Koni Düşürme (Penetrasyon) Yöntemi İle Tayini (Referans Metot) Tayini</t>
  </si>
  <si>
    <t>TS EN ISO 17892-12</t>
  </si>
  <si>
    <t>Plastik Limitin Tayini ve Plastisite İndisinin Bulunması</t>
  </si>
  <si>
    <t xml:space="preserve">TS EN ISO 17892-12 </t>
  </si>
  <si>
    <t>TS EN ISO 17892-4</t>
  </si>
  <si>
    <t>TS 1900-1</t>
  </si>
  <si>
    <t>TS 1900-2</t>
  </si>
  <si>
    <t>Geçirgenlik Deneyleri(Düşen Seviyeli Permeabilite Deneyi)</t>
  </si>
  <si>
    <t>TS EN ISO 17892-11</t>
  </si>
  <si>
    <t>Zemin Laboratuvar Deneyleri-Bölüm 1: Su İçeriğinin Belirlenmesi Deneyi</t>
  </si>
  <si>
    <t>TS EN ISO 17892-1</t>
  </si>
  <si>
    <t>Asfalt Deneyleri</t>
  </si>
  <si>
    <t>Bitümlü Karışımlar- Bölüm 39: Yakma ile Bağlayıcı Miktarının Tayini Deneyi</t>
  </si>
  <si>
    <t>Bitümlü Karışımlar-Bölüm 2: Tane Büyüklüğü Dağılımının Tayini Deneyi</t>
  </si>
  <si>
    <t>Bitümlü Karışımlar-Bölüm 6: Bitümlü Deney Numunelerinin Yığın Yoğunluğunun Tayini Deneyi</t>
  </si>
  <si>
    <t>Izgara ve Bakım Rögar Kapakları Kalıcı Oturmanın Tayini</t>
  </si>
  <si>
    <t>TS EN 124-1</t>
  </si>
  <si>
    <t>Izgara ve Bakım Rögar Kapakları Deney Yükü Tatbiki</t>
  </si>
  <si>
    <t>Açıklama</t>
  </si>
  <si>
    <t>Numune Sağlayıcısı</t>
  </si>
  <si>
    <t>İSTON</t>
  </si>
  <si>
    <t>Zeminler</t>
  </si>
  <si>
    <t>Beton ve Betonarme Borular ve Bağlantı Parçaları - Donatısız, Çelik Lifli ve Donatılı</t>
  </si>
  <si>
    <t>Likit Limitin Casagrande Yöntemi İle Tayini (Tek Nokta) Tayini</t>
  </si>
  <si>
    <t>1, 2, 4, 8, 30, 60, 120, 360, 1440 dakika</t>
  </si>
  <si>
    <t>Tane Büyüklüğü Dağılımının Belirlenmesi Deneyi (HidrometreYöntemi)</t>
  </si>
  <si>
    <t>Tane Büyüklüğü Dağılımının Belirlenmesi Deneyi (Eleme Yöntemi)</t>
  </si>
  <si>
    <t>TS EN ISO 17892-3</t>
  </si>
  <si>
    <t>Tane Yoğunluğunun Belirlenmesi Deneyi (Piknometre Yöntemi)</t>
  </si>
  <si>
    <t>Yöntem A</t>
  </si>
  <si>
    <t xml:space="preserve">Yöntem A </t>
  </si>
  <si>
    <t>20, 9,5, 4,75, 2, 0,425, 0,2, 0,063 mm</t>
  </si>
  <si>
    <t>Homojenite: Toplam 10 deney (farklı kişiler farklı günlerde)</t>
  </si>
  <si>
    <t>TS 4559</t>
  </si>
  <si>
    <t>Betonarme Donatı Çeliği</t>
  </si>
  <si>
    <t>Düğüm Noktasının Kaynağının Kayma Dayanımı Tayini</t>
  </si>
  <si>
    <t>İri Agregada Bağıl Yoğunluğun (Özgül Ağırlık) ve Su Emme Oranının Tayini (4,0-31,5 mm)</t>
  </si>
  <si>
    <t>ASTM C127</t>
  </si>
  <si>
    <t>ASTM C128</t>
  </si>
  <si>
    <t>ASTM C117</t>
  </si>
  <si>
    <t>Mineral Agregada 0,075 mm Göz Açıklıklı Elekten Geçen İnce Maddenin Yıkama Yöntemi ile Tayini</t>
  </si>
  <si>
    <t>Los Angeles Deneyi ile Parçalanmaya Karşı Direncin Tayini</t>
  </si>
  <si>
    <t>ASTM C131 / C131 M</t>
  </si>
  <si>
    <t>Agrega Kırılma Değerinin Tayini</t>
  </si>
  <si>
    <t>ISO 20290-3</t>
  </si>
  <si>
    <t>ASTM C535</t>
  </si>
  <si>
    <t xml:space="preserve">Los Angeles Deneyi ile Parçalanmaya Karşı Direncin Tayini (Balast) </t>
  </si>
  <si>
    <t>Donma ve Çözülmeye Karşı Direncin Tayini</t>
  </si>
  <si>
    <t>TS EN 1367-1</t>
  </si>
  <si>
    <t>TS EN 1367-2</t>
  </si>
  <si>
    <t>Agregaların Isıl ve Bozunma Özellikleri için Magnezyum Sülfat Deneyi</t>
  </si>
  <si>
    <t>Sodyum Sülfat veya Magnezyum Sülfat ile Birlikte Kullanılacak Agregaların Kalıcılığı</t>
  </si>
  <si>
    <t>ASTM C88</t>
  </si>
  <si>
    <t>İnce ve İri Agregalarda Elek Analizi Deney Yöntemi</t>
  </si>
  <si>
    <t>ASTM C136 / C136 M</t>
  </si>
  <si>
    <t xml:space="preserve">Tane Şekli Tayini - Yassılık Endeksi </t>
  </si>
  <si>
    <t>TS EN 933-3</t>
  </si>
  <si>
    <t>Tane Şekli Tayini - Şekil Endeksi</t>
  </si>
  <si>
    <t>TS EN 933-4</t>
  </si>
  <si>
    <t>Betonun Klorür İyonları Penetrasyonuna Direncinin Tayini</t>
  </si>
  <si>
    <t>TS EN 12390-3</t>
  </si>
  <si>
    <t>TS EN 12504-1</t>
  </si>
  <si>
    <t>TS EN 12390-5</t>
  </si>
  <si>
    <t>Deney Numunelerinin Yarmada Çekme Dayanımının Tayini (Silindir)</t>
  </si>
  <si>
    <t>Deney Numunelerinin Yarmada Çekme Dayanımının Tayini (Küp)</t>
  </si>
  <si>
    <t>Sertleşmiş Betonda Hava Boşluk Özelliklerinin Tayini</t>
  </si>
  <si>
    <t>TS EN 12390-6</t>
  </si>
  <si>
    <t xml:space="preserve">TS EN 480-11 </t>
  </si>
  <si>
    <t>Tahribatsız Deneyler - Geri Sıçrama Değerinin Tayini</t>
  </si>
  <si>
    <t>TS EN 12504-4</t>
  </si>
  <si>
    <t>TS EN 12504-2</t>
  </si>
  <si>
    <t>Gerçek Yoğunluk Tayini (Yöntem A Piknometre)</t>
  </si>
  <si>
    <t xml:space="preserve">Atmosfer Basıncında Su Emme Tayini </t>
  </si>
  <si>
    <t>TS EN 1936</t>
  </si>
  <si>
    <t>TS EN 13755</t>
  </si>
  <si>
    <t xml:space="preserve">Tek Eksenli Basınç Dayanımı Tayini </t>
  </si>
  <si>
    <t>Nokta Yükü Dayanım İndeksi Tayini</t>
  </si>
  <si>
    <t>ASTM D5873</t>
  </si>
  <si>
    <t>TS EN 1926</t>
  </si>
  <si>
    <t>TS 2030</t>
  </si>
  <si>
    <t>Kırma Kum (0-5 mm)</t>
  </si>
  <si>
    <t xml:space="preserve">2. sınıf </t>
  </si>
  <si>
    <t>Piknometre Metodu
Çakıl 1 (5-12 mm)</t>
  </si>
  <si>
    <t>Piknometre Metodu
Kırma Kum (0-5 mm)</t>
  </si>
  <si>
    <t>3 Adet Küp Şekilli Beton Numunesi (100x100x100 mm)</t>
  </si>
  <si>
    <t>3 Adet Küp Şekilli Beton Numunesi (150x150x150 mm)</t>
  </si>
  <si>
    <t>2 adet 100x200 mm beton silindir numunesi (herbir numunin orta kısmından iki adet numune hazırlanarak 4 adet numune üzerinde deney yapılacaktır.)</t>
  </si>
  <si>
    <t xml:space="preserve">3 adet prizma numunesi 150x150x600 mm </t>
  </si>
  <si>
    <t>100x200 mm silindir (3 adet)</t>
  </si>
  <si>
    <t>100x100 küp (3 adet)</t>
  </si>
  <si>
    <t>Karot deneyinde kullanılacak olan 150x150 mm anma boyutlu 3 adet  küp numunesi üzerinde  karot alma işleminden önce N tipi geri sıçrama çekici ile bu deney gerçekleştirilecektir.</t>
  </si>
  <si>
    <t>Basınç dayanımı deneyinde kullanılacak olan 100x200 mm anma boyutlu 3 adet silindir numunesi üzerinde basınç dayanımı deneyinden önce bu deney gerçekleştirilecektir.</t>
  </si>
  <si>
    <t>28 ve 90 günlük sonuçlar gönderilecek</t>
  </si>
  <si>
    <t>Deney Adı</t>
  </si>
  <si>
    <t>Çakıl 2 (12-22 mm)</t>
  </si>
  <si>
    <t xml:space="preserve">
Çakıl 2 (12-22 mm)</t>
  </si>
  <si>
    <t xml:space="preserve">Kırma Kum (0-5 mm) için 0,063 mm, 0,125 mm, 0,250 mm, 0,500 mm, 1,0 mm, 2,0 mm, 4,0 mm elekler
Çakıl 2  (12-22 mm) için 8 mm, 16,0 mm, elekler  </t>
  </si>
  <si>
    <t>Kırma Kum (0-5 mm)
Çakıl 1 (5-12 mm)</t>
  </si>
  <si>
    <t>Aşınma Direncinin Tayini Deneyi (Geniş Diskli Aşınma Deneyi) - Doğal taş</t>
  </si>
  <si>
    <t>Metalik malzemeler - Çekme deneyi - Bölüm 1: Ortam sıcaklığında deney yöntemi</t>
  </si>
  <si>
    <t>PVC Conta Deneyleri</t>
  </si>
  <si>
    <t>TS 3078: 2007 (İptal Standart)</t>
  </si>
  <si>
    <t>Demir Donatı (Nervürlü İnşaat Demiri)</t>
  </si>
  <si>
    <t>PVC plastik su tutucu contalar - Madde 5.2.4 Kenarlarının doğrultudan sapma muayenesi</t>
  </si>
  <si>
    <t>PVC plastik su tutucu contalar - Madde 5.2.5 Katlama muayenesi</t>
  </si>
  <si>
    <t>PVC plastik su tutucu contalar - Madde 5.2.6 Boyut muayenesi</t>
  </si>
  <si>
    <t>PVC plastik su tutucu contalar - Madde 5.3.2 Tip A Shore durometresi ile sertlik deneyi</t>
  </si>
  <si>
    <t>PVC plastik su tutucu contalar - Madde 5.3.3 Birim hacim kütlesi deneyi</t>
  </si>
  <si>
    <t>PVC plastik su tutucu contalar - Madde 5.3.4 Kütlece su emme deneyi</t>
  </si>
  <si>
    <t>PVC plastik su tutucu contalar - Madde 5.3.6 Kütlece kül tayini deneyi</t>
  </si>
  <si>
    <t xml:space="preserve">PVC plastik su tutucu contalar - Madde 5.3.1 Çekme dayanımı </t>
  </si>
  <si>
    <t>PVC plastik su tutucu contalar - Madde 5.3.1 Uzama oranı</t>
  </si>
  <si>
    <t>Metalik malzemeler -  Üst Akma Dayanımı - Bölüm 1: Ortam sıcaklığında deney yöntemi</t>
  </si>
  <si>
    <t>Metalik malzemeler -  Kopma Uzaması - Bölüm 1: Ortam sıcaklığında deney yöntemi</t>
  </si>
  <si>
    <t>PVC plastik su tutucu contalar - Madde 5.3.5 Eskitme deneyleri (Çekme dayanımı,Kopma anındaki uzama oranı,Shore A sertliği)</t>
  </si>
  <si>
    <t>Su Tutucu Sızdırmazlık Contaları Termoplastik Contalar</t>
  </si>
  <si>
    <t>Görünüş muayenesi - Madde 5.2.1</t>
  </si>
  <si>
    <t xml:space="preserve"> TS 3078-2</t>
  </si>
  <si>
    <t>Boyut muayenesi - Madde 5.2.1</t>
  </si>
  <si>
    <t xml:space="preserve"> TS 3078-1</t>
  </si>
  <si>
    <t>Shore A sertliği - Madde 5.3.1</t>
  </si>
  <si>
    <t>TS EN ISO 868</t>
  </si>
  <si>
    <t>Çekme dayanımı - Madde 5.3.2</t>
  </si>
  <si>
    <t xml:space="preserve">TS EN ISO 527-2 </t>
  </si>
  <si>
    <t>Kopma anındaki uzama oranı - Madde 5.3.2</t>
  </si>
  <si>
    <t>Yırtılma direnci - Madde 5.3.3</t>
  </si>
  <si>
    <t>TS  ISO 34-1</t>
  </si>
  <si>
    <t>En ve boy aynı çapa sahip numune gönderilecek</t>
  </si>
  <si>
    <t>Standarda uygun hazırlanmış 3 adet numune gönderilecek</t>
  </si>
  <si>
    <t>TS EN ISO 6892-1</t>
  </si>
  <si>
    <t>D=12 mm çapa sahip 50 cm'lik 3 adet deney yapılacaktır. 
Yöntem B12 uygulanacak. 
A11,3 (Lo=11,3 √So)</t>
  </si>
  <si>
    <t xml:space="preserve">TS 708 Madde 7.3.2 </t>
  </si>
  <si>
    <t>Her katılımcıya Tip B (deliksiz) conta gönderilecektir.</t>
  </si>
  <si>
    <t>Her katılımcıya 1 m uzunluğunda Tip B conta gönderilecek</t>
  </si>
  <si>
    <t>Kütlenin 50 cm uzunluğa oranı</t>
  </si>
  <si>
    <t xml:space="preserve">İri Agregada Bağıl Yoğunluğun (Özgül Ağırlık) ve Su Emme Oranının Tayini </t>
  </si>
  <si>
    <t xml:space="preserve">İnce Agregada Bağıl Yoğunluğun (Özgül Ağırlık) ve Su Emme Oranının Tayini </t>
  </si>
  <si>
    <t>Çakıl 2 (12-22 mm)
10-14 mm aralığı 
Eksik kalan numune miktarı Çakıl 1 (5-12 mm) sınıfından sağlanacaktır</t>
  </si>
  <si>
    <t>3 Adet Silindir Şekilli Beton Numunesi (100x200 mm)</t>
  </si>
  <si>
    <t xml:space="preserve">Katılımcılar aynı deney numunesi üzerinde sırayla okuma yapacaklardır. iki adet deney numunesinin bir yüzeyinde okuma yapılarak ortalama sonuç verilecektir. </t>
  </si>
  <si>
    <t>ASTM C457 (Prosedür A)</t>
  </si>
  <si>
    <t>Numune prosedürünü İSTON Belirleyecektir.</t>
  </si>
  <si>
    <t>Tek eksenli basınç deneyi akabinde kırılmış olan numuneler öğütülerek elde edilecek olan 0,063 mm elek altı kaya malzeme (100 g)</t>
  </si>
  <si>
    <t>6 adet 1/1 kaya karot 50 mm İki deney de bahsi geçen 6 adet numune üzerinde yapılacaktır. Ardından bu numuneler tek eksenli basınç dayanımı deneyinde kullanılacaktır.</t>
  </si>
  <si>
    <t xml:space="preserve">3 adet  karot, çapı NX veya daha büyük olmalı, uzunluğu 15 cm’den az olmamalıdır.  Deney numunesi blok ise kenar uzunlukları 15 cm’den az olmamalıdır. Her Numunenin 10 temsili noktasından ölçüm alınır. Tüm sonuçların ortalaması </t>
  </si>
  <si>
    <t>6 adet 1/1 kaya karot 50mm, kütle kaybı ve basınç dayanımı azalması sonuçları verilmelidir.</t>
  </si>
  <si>
    <t>Atmosfer basıncında su emme ve görünür yoğunluk deneyleri akabinde aynı numuneler kullanılarak deney yapılacaktır.                                       6 adet 1/1 kaya karot 50mm</t>
  </si>
  <si>
    <t>5 adet  1/1 kaya karot 50mm</t>
  </si>
  <si>
    <t>en az 10 adet 1/2 veya 1/2.5 en az 54 mm kaya karot (Yanal basınçlar 1-3-5 MPa), kohezyon ve içsel sürtünme açısı sonuçları ayrı ayrı verilir</t>
  </si>
  <si>
    <t>en az 54mm çaplı, 1/2 veya 2.5 oranlı, 3 adet numunede (sekant elastisite)</t>
  </si>
  <si>
    <t>DSİ TAKK</t>
  </si>
  <si>
    <t>D=12 mm çapa sahip, 12 m uzunluğunda 5 adet düz nervürlü donatı çeliği tedarik edilecek. Her katılımcıya 3 adet 50 cm uzunlukta numune gönderilecektir.</t>
  </si>
  <si>
    <t>Homojenite: Toplam 6 deney (farklı kişiler farklı günlerde)</t>
  </si>
  <si>
    <t>Doğal Taşlar, Kaya, Kayaç</t>
  </si>
  <si>
    <t>Fiyatı
TL 
(KDV hariç)</t>
  </si>
  <si>
    <t>Sıra
Nıo</t>
  </si>
  <si>
    <t>Başvuru Ücreti</t>
  </si>
  <si>
    <t>Toplam Deney Ücreti</t>
  </si>
  <si>
    <t>KDV (%18)</t>
  </si>
  <si>
    <t>Genel Toplam</t>
  </si>
  <si>
    <t>TS EN 933-1 (Yıkamalı Eleme)</t>
  </si>
  <si>
    <t>TS EN 933-9</t>
  </si>
  <si>
    <t>Kırma Kum (0-5 mm)
0-2 mm elek aralığı için yapılacaktır.
Deneyde Kaolinit Kullanılmayacaktır.</t>
  </si>
  <si>
    <t>TS EN 1097-6 (Madde 8)</t>
  </si>
  <si>
    <t>TS EN 1097-6 (Madde 9)</t>
  </si>
  <si>
    <t>TS EN 1097-2 (Ek A)</t>
  </si>
  <si>
    <t xml:space="preserve">Los Angeles Deneyi ile Parçalanmaya Karşı Direncin Tayini (Büyük Boyutlu İri Agregalar) </t>
  </si>
  <si>
    <t>TS EN 14157 (Madde 3 Metod A)</t>
  </si>
  <si>
    <t>TS 699 (Madde 6.15)</t>
  </si>
  <si>
    <t>TS 699 (Madde 6.38.3.1. (Çapsal))</t>
  </si>
  <si>
    <t>TS 699 (Madde 6.35)</t>
  </si>
  <si>
    <t xml:space="preserve">Deney Metodu </t>
  </si>
  <si>
    <t>Deneyi Yapılan 
Matris</t>
  </si>
  <si>
    <t>Katılım</t>
  </si>
  <si>
    <t>Kırma Kum (0-5 mm) için 0,075 mm, 0,150 mm, 0,300 mm, 0,600 mm, 1,18 mm, 2,36 mm, 4,76 mm elekler
Çakıl 2 (12-22 mm) için 9,52 mm, 19,0 mm, 12,54 mm, 19,01 mm,  25,4 mm elekler</t>
  </si>
  <si>
    <t>Çakıl 2 (12-22 mm)
10-14 mm aralığı, ara elek olarak 12,5 mm elek kullanılacaktır.
Eksik kalan numune miktarı Çakıl 1 (5-12 mm) sınıfından sağlanacaktır.</t>
  </si>
  <si>
    <t>Çakıl 2 (12-22 mm) 
B sınıfı 
Eksik kalan numune miktarı Çakıl 1 (5-12 mm) sınıfından sağlanacaktır.</t>
  </si>
  <si>
    <t>Çakıl 2 (12-22 mm)
8-16 mm aralığı 
Eksik kalan numune miktarı Çakıl 1 (5-12 mm) sınıfından sağlanacaktır</t>
  </si>
  <si>
    <t>Çakıl 2 (12-22 mm)
10-14 mm aralığı 
Eksik kalan numune miktarı Çakıl 1 (5-12 mm) sınıfından sağlanacaktır</t>
  </si>
  <si>
    <t>Kırma Kum (0-5 mm) - 5 döngü (Sodyum Sülfat İle)
Çakıl 2 (12-22 mm) - 5 döngü (Sodyum Sülfat İle)</t>
  </si>
  <si>
    <t>3 Adet Küp Şekilli Beton Numunesi (150x150x150 mm) 
Herbir küp numunesinden birer adet 100 mm çaplı karot numunesi alınacaktır. Numunelerin alt ve üst yüzetinden 25 mm'lik kısımları kesilmek sureti ile elde edilecek  100x100 mm numune üzerinde deney yapılacaktır.</t>
  </si>
  <si>
    <t xml:space="preserve">Geotekstiller ve Geotekstille İlgili Mamuller
</t>
  </si>
  <si>
    <t>Kalınlık Tayini</t>
  </si>
  <si>
    <t>Birim Alan Kütlesi Tayini</t>
  </si>
  <si>
    <t>Maksimum Yükteki Çekme Dayanımı ve Maksimum Yükteki Uzama Oranı Tayini (en yönünde)</t>
  </si>
  <si>
    <t>Maksimum Yükteki Çekme Dayanımı ve Maksimum Yükteki Uzama Oranı Tayini (boy yönünde)</t>
  </si>
  <si>
    <t>Statik Delme Tayini (CBR Deneyi)</t>
  </si>
  <si>
    <t>Dinamik Delme Tayini (Konik Delici Düşürme Deneyi)</t>
  </si>
  <si>
    <t xml:space="preserve">TS EN ISO 9863-1
</t>
  </si>
  <si>
    <t xml:space="preserve">TS EN ISO 9864
</t>
  </si>
  <si>
    <t xml:space="preserve">TS EN ISO 10319
</t>
  </si>
  <si>
    <t xml:space="preserve">TS EN ISO 12236
</t>
  </si>
  <si>
    <t xml:space="preserve">TS EN ISO 13433
</t>
  </si>
  <si>
    <t>Numuneler katılımcılara standatlara uygun, 500 g/m2 olarak gönderilecektir. Numune katılımcılar tarafından hazırlanacaktır.</t>
  </si>
  <si>
    <t>DSİ TAKK (Katılımcılara D=50 mm numune gönderilecektir.</t>
  </si>
  <si>
    <t>DSİ TAKK (katılımcılara hazır numune gönderilecektir.</t>
  </si>
  <si>
    <t>YT DENEY KATLIM FORMU (DSİ-YT-2023-GENEL)</t>
  </si>
  <si>
    <t>Açıklama (İSTON için)</t>
  </si>
  <si>
    <t>DSİ TAKK'a Ödenecek Tutar</t>
  </si>
  <si>
    <t>İSTON'a Ödenecek Tutar</t>
  </si>
  <si>
    <t>DSİ TAKK 
Birim Fiyatı
TL 
(KDV hariç)</t>
  </si>
  <si>
    <t>İSTON
Birim Fiyatı
TL 
(KDV hariç)</t>
  </si>
  <si>
    <t>Not 2: Katılım ücretleri DSİ TAKK ve İSTON'a belirtilen hesaplara ayrı ayrı yatırılacaktır. Yatırılacak miktar ve hesap numaraları yandaki çalışma sayfalarındadır.</t>
  </si>
  <si>
    <t>Her katılımcıya 2 m uzunluğunda Tip A conta gönderilecek.</t>
  </si>
  <si>
    <t xml:space="preserve">TS EN 12697-39 </t>
  </si>
  <si>
    <t xml:space="preserve">TS EN 12697-2 </t>
  </si>
  <si>
    <t xml:space="preserve">TS EN 12697-6 </t>
  </si>
  <si>
    <t xml:space="preserve">IBAN: TR34 0001 0022 5203 0380 0850 09 </t>
  </si>
  <si>
    <t>Hesap Adı: Ziraat Bankası İkitelli İstanbul Kurumsal Şubesi</t>
  </si>
  <si>
    <t>Deney Bedeli Protokolün imzalanması sonrasında, "Kurumsal Tahsilat Uygulaması (ALTAY)" Üzerinden Yatırılacaktır.</t>
  </si>
  <si>
    <t>Not 1: Katılmak istediğiniz deney için sarı renk ile belirtilen hücrelere 1 yazılmalıdır</t>
  </si>
  <si>
    <t>Not 3: Gerekmesi durumunda, deneylerin nasıl yapılacağına dair ilave talimat yayımlanacaktır.</t>
  </si>
  <si>
    <t>Deney Numunelerinin Basınç Dayanımının Tayini (Küp)</t>
  </si>
  <si>
    <t>Deney Numunelerinin Basınç Dayanımının Tayini (Silindir)</t>
  </si>
  <si>
    <t>Karot Alma, Muayene ve Basınç Dayanımının Tayini (Silindir Karot)</t>
  </si>
  <si>
    <t>Deney Numunelerinin Basınç Dayanımının Tayini (Silindir Karot)</t>
  </si>
  <si>
    <t>Tahribatsız Deneyler - Ultrasonik Atım (pulse) Hızı Tayini (Doğrudan İletim Yöntemi (Direct Transmission)</t>
  </si>
  <si>
    <t>Deney Numunelerinin
Eğilme Dayanımının Tayini Beton (Prizma Numunesi) (3 nokta/ortadan yükleme)</t>
  </si>
  <si>
    <t>Deney Numunelerinin
Eğilme Dayanımının Tayini Beton (Prizma Numunesi)  (4 nokta yükleme)</t>
  </si>
  <si>
    <t>ASTM C1202</t>
  </si>
  <si>
    <t>Kılcal Su Emme Tayini</t>
  </si>
  <si>
    <t>Beton Kaplama Plâkları-Zemin Döşemesi İçin</t>
  </si>
  <si>
    <t xml:space="preserve">Kayaçlarda Görünür Yoğunluk, Toplam ve Açık Gözeneklilik Tayini </t>
  </si>
  <si>
    <t xml:space="preserve">Kayaçların Sertliğinin Geri Sıçrama Sayısının Belirlenmesi ile Tayini (Schmitdh Çekici) </t>
  </si>
  <si>
    <t xml:space="preserve">Kayaçlarda Don Sonu Basınç Dayanımı Tayini (Kütle Kaybı ve Dayanım Azalması) </t>
  </si>
  <si>
    <t>Üç Eksenli Basınç Deneyi</t>
  </si>
  <si>
    <t xml:space="preserve">Kayaçların Elastisite Modülü ve Poisson Oranının Tek Eksenli Basma Deneyi ile Tayini </t>
  </si>
  <si>
    <t>Zeminde Kuru Birim Hacim Ağırlık-Su Muhtevası Bağıntısının 4,5 Kilogramlık Tokmakla Elde Edilmesi (Yüksek Enerji)</t>
  </si>
  <si>
    <t>Zeminde Kuru Birim Hacim Ağırlık-Su Muhtevası Bağıntısının 2,5 Kilogramlık Tokmakla Elde Edilmesi (Standart Enerji)</t>
  </si>
  <si>
    <t>Taşıma Oranının Tayini (CBR)</t>
  </si>
  <si>
    <t>Rögar Kapağı</t>
  </si>
  <si>
    <t>Birim Uzunluk Kütlesi Tayini</t>
  </si>
  <si>
    <t>18.1</t>
  </si>
  <si>
    <t>18.2</t>
  </si>
  <si>
    <t>ASTM C29</t>
  </si>
  <si>
    <t>Yığın Yoğunluk (Birim Hacim Ağırlık) ve Boşluk Oranı Tayini</t>
  </si>
  <si>
    <t>TS EN 1097-1</t>
  </si>
  <si>
    <t>6.1</t>
  </si>
  <si>
    <t>6.2</t>
  </si>
  <si>
    <t>Aşınmaya Karşı Direncin Tayini (Mikro-Deval)</t>
  </si>
  <si>
    <t>Damga Vergisi (%0,948)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</si>
</sst>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5" x14ac:knownFonts="1">
    <font>
      <sz val="11"/>
      <color theme="1"/>
      <name val="Calibri"/>
      <family val="2"/>
      <scheme val="minor"/>
    </font>
    <font>
      <sz val="10"/>
      <name val="Arial"/>
      <family val="2"/>
      <charset val="162"/>
    </font>
    <font>
      <sz val="11"/>
      <color theme="1"/>
      <name val="Arial"/>
      <family val="2"/>
      <charset val="162"/>
    </font>
    <font>
      <sz val="11"/>
      <color rgb="FFFF0000"/>
      <name val="Arial"/>
      <family val="2"/>
      <charset val="162"/>
    </font>
    <font>
      <sz val="11"/>
      <name val="Arial"/>
      <family val="2"/>
      <charset val="162"/>
    </font>
    <font>
      <sz val="10"/>
      <color theme="1"/>
      <name val="Arial"/>
      <family val="2"/>
      <charset val="162"/>
    </font>
    <font>
      <b/>
      <sz val="11"/>
      <name val="Arial"/>
      <family val="2"/>
      <charset val="162"/>
    </font>
    <font>
      <b/>
      <sz val="14"/>
      <color theme="1"/>
      <name val="Arial"/>
      <family val="2"/>
      <charset val="162"/>
    </font>
    <font>
      <b/>
      <sz val="11"/>
      <color rgb="FFFF0000"/>
      <name val="Arial"/>
      <family val="2"/>
      <charset val="162"/>
    </font>
    <font>
      <sz val="11"/>
      <color theme="1"/>
      <name val="Calibri"/>
      <family val="2"/>
      <scheme val="minor"/>
    </font>
    <font>
      <sz val="20"/>
      <color theme="1"/>
      <name val="Calibri"/>
      <family val="2"/>
      <scheme val="minor"/>
    </font>
    <font>
      <b/>
      <sz val="20"/>
      <color rgb="FFFF0000"/>
      <name val="Calibri"/>
      <family val="2"/>
      <charset val="162"/>
      <scheme val="minor"/>
    </font>
    <font>
      <b/>
      <sz val="12"/>
      <color rgb="FFFF0000"/>
      <name val="Arial"/>
      <family val="2"/>
      <charset val="162"/>
    </font>
    <font>
      <sz val="12"/>
      <color theme="1"/>
      <name val="Arial"/>
      <family val="2"/>
      <charset val="162"/>
    </font>
    <font>
      <b/>
      <sz val="12"/>
      <color theme="1"/>
      <name val="Arial"/>
      <family val="2"/>
      <charset val="16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43" fontId="9" fillId="0" borderId="0" applyFont="0" applyFill="0" applyBorder="0" applyAlignment="0" applyProtection="0"/>
  </cellStyleXfs>
  <cellXfs count="68">
    <xf numFmtId="0" fontId="0" fillId="0" borderId="0" xfId="0"/>
    <xf numFmtId="0" fontId="2" fillId="0" borderId="0" xfId="0" applyFont="1"/>
    <xf numFmtId="0" fontId="3" fillId="0" borderId="0" xfId="0" applyFont="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1"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4" borderId="1" xfId="0" applyFont="1" applyFill="1" applyBorder="1" applyAlignment="1">
      <alignment horizontal="left" vertical="center"/>
    </xf>
    <xf numFmtId="0" fontId="1" fillId="4"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0" xfId="0" applyFont="1" applyAlignment="1">
      <alignment wrapText="1"/>
    </xf>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1" applyFont="1" applyFill="1" applyBorder="1" applyAlignment="1">
      <alignment horizontal="left" vertical="center" wrapText="1"/>
    </xf>
    <xf numFmtId="0" fontId="1" fillId="0" borderId="1" xfId="1" applyFont="1" applyFill="1" applyBorder="1" applyAlignment="1">
      <alignment horizontal="left" vertical="center"/>
    </xf>
    <xf numFmtId="0" fontId="1" fillId="0" borderId="1" xfId="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Border="1"/>
    <xf numFmtId="0" fontId="5" fillId="0" borderId="0" xfId="0" applyFont="1" applyAlignment="1">
      <alignment horizontal="center" vertical="center"/>
    </xf>
    <xf numFmtId="0" fontId="5" fillId="0" borderId="0" xfId="0" applyFont="1"/>
    <xf numFmtId="0" fontId="5" fillId="0" borderId="0" xfId="0" applyFont="1" applyAlignment="1">
      <alignment horizontal="left"/>
    </xf>
    <xf numFmtId="0" fontId="1" fillId="0" borderId="0" xfId="0" applyFont="1" applyBorder="1" applyAlignment="1">
      <alignment horizontal="center" vertical="center" wrapText="1"/>
    </xf>
    <xf numFmtId="0" fontId="1" fillId="0" borderId="0" xfId="1" applyFont="1" applyFill="1" applyBorder="1" applyAlignment="1">
      <alignment horizontal="left" vertical="center" wrapText="1"/>
    </xf>
    <xf numFmtId="0" fontId="1" fillId="0" borderId="0" xfId="1"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5" fillId="0" borderId="0" xfId="0" applyFont="1" applyAlignment="1">
      <alignment horizontal="left" vertical="center"/>
    </xf>
    <xf numFmtId="0" fontId="6" fillId="0" borderId="1" xfId="0" applyFont="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0" fontId="7" fillId="0" borderId="0" xfId="0" applyFont="1"/>
    <xf numFmtId="0" fontId="8" fillId="0" borderId="0" xfId="0" applyFont="1" applyAlignment="1">
      <alignment horizontal="left"/>
    </xf>
    <xf numFmtId="0" fontId="4" fillId="0" borderId="0" xfId="0" applyFont="1" applyBorder="1" applyAlignment="1">
      <alignment horizontal="center" vertical="center" wrapText="1"/>
    </xf>
    <xf numFmtId="0" fontId="10" fillId="0" borderId="0" xfId="0" applyFont="1"/>
    <xf numFmtId="0" fontId="10" fillId="0" borderId="0" xfId="0" applyFont="1" applyAlignment="1">
      <alignment horizontal="left" vertical="center"/>
    </xf>
    <xf numFmtId="43" fontId="10" fillId="0" borderId="0" xfId="2" applyFont="1" applyAlignment="1">
      <alignment horizontal="center" vertical="center"/>
    </xf>
    <xf numFmtId="0" fontId="11" fillId="3" borderId="0" xfId="0" applyFont="1" applyFill="1" applyAlignment="1">
      <alignment vertical="top"/>
    </xf>
    <xf numFmtId="0" fontId="12" fillId="0" borderId="0" xfId="0" applyFont="1" applyAlignment="1">
      <alignment horizontal="left" vertical="center"/>
    </xf>
    <xf numFmtId="0" fontId="13" fillId="0" borderId="0" xfId="0" applyFont="1"/>
    <xf numFmtId="0" fontId="13" fillId="0" borderId="0" xfId="0" applyFont="1" applyAlignment="1">
      <alignment horizontal="left"/>
    </xf>
    <xf numFmtId="0" fontId="14" fillId="0" borderId="0" xfId="0" applyFont="1"/>
    <xf numFmtId="0" fontId="13" fillId="0" borderId="0" xfId="0" applyFont="1" applyAlignment="1">
      <alignment horizontal="center" vertical="center"/>
    </xf>
    <xf numFmtId="0" fontId="13" fillId="0" borderId="0" xfId="0" applyFont="1" applyAlignment="1">
      <alignment horizontal="left" vertical="center"/>
    </xf>
    <xf numFmtId="0" fontId="11" fillId="3" borderId="0" xfId="0" applyFont="1" applyFill="1" applyAlignment="1">
      <alignment vertical="top"/>
    </xf>
    <xf numFmtId="0" fontId="11" fillId="3" borderId="0" xfId="0" applyFont="1" applyFill="1" applyAlignment="1">
      <alignment horizontal="left" vertical="center"/>
    </xf>
    <xf numFmtId="49" fontId="4" fillId="0" borderId="1" xfId="0" applyNumberFormat="1" applyFont="1" applyBorder="1" applyAlignment="1">
      <alignment horizontal="center" vertical="center" wrapText="1"/>
    </xf>
    <xf numFmtId="49" fontId="4" fillId="5" borderId="1"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4" borderId="2"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2"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1" fillId="3" borderId="0" xfId="0" applyFont="1" applyFill="1" applyAlignment="1">
      <alignment horizontal="left" vertical="center" wrapText="1"/>
    </xf>
    <xf numFmtId="0" fontId="11" fillId="3" borderId="0" xfId="0" applyFont="1" applyFill="1" applyAlignment="1">
      <alignment vertical="top"/>
    </xf>
  </cellXfs>
  <cellStyles count="3">
    <cellStyle name="Normal" xfId="0" builtinId="0"/>
    <cellStyle name="Normal 2" xfId="1"/>
    <cellStyle name="Virgül" xfId="2" builtinId="3"/>
  </cellStyles>
  <dxfs count="14">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tabSelected="1" zoomScale="115" zoomScaleNormal="115" workbookViewId="0">
      <selection activeCell="B10" sqref="B10"/>
    </sheetView>
  </sheetViews>
  <sheetFormatPr defaultColWidth="9.140625" defaultRowHeight="14.25" x14ac:dyDescent="0.2"/>
  <cols>
    <col min="1" max="1" width="6.42578125" style="1" bestFit="1" customWidth="1"/>
    <col min="2" max="2" width="8.28515625" style="1" customWidth="1"/>
    <col min="3" max="3" width="14" style="3" customWidth="1"/>
    <col min="4" max="4" width="14.5703125" style="1" customWidth="1"/>
    <col min="5" max="5" width="18.7109375" style="1" customWidth="1"/>
    <col min="6" max="6" width="17.85546875" style="1" customWidth="1"/>
    <col min="7" max="7" width="13.7109375" style="5" customWidth="1"/>
    <col min="8" max="8" width="13.7109375" style="1" customWidth="1"/>
    <col min="9" max="9" width="13.7109375" style="5" customWidth="1"/>
    <col min="10" max="10" width="13.7109375" style="1" customWidth="1"/>
    <col min="11" max="11" width="44.85546875" style="4" customWidth="1"/>
    <col min="12" max="12" width="41.42578125" style="1" hidden="1" customWidth="1"/>
    <col min="13" max="16384" width="9.140625" style="1"/>
  </cols>
  <sheetData>
    <row r="1" spans="1:12" ht="18" x14ac:dyDescent="0.25">
      <c r="E1" s="33" t="s">
        <v>227</v>
      </c>
    </row>
    <row r="2" spans="1:12" ht="18" x14ac:dyDescent="0.25">
      <c r="E2" s="33"/>
    </row>
    <row r="3" spans="1:12" s="41" customFormat="1" ht="24.95" customHeight="1" x14ac:dyDescent="0.25">
      <c r="A3" s="40" t="s">
        <v>241</v>
      </c>
      <c r="C3" s="42"/>
      <c r="E3" s="43"/>
      <c r="G3" s="44"/>
      <c r="I3" s="44"/>
      <c r="K3" s="45"/>
    </row>
    <row r="4" spans="1:12" s="41" customFormat="1" ht="24.95" customHeight="1" x14ac:dyDescent="0.25">
      <c r="A4" s="40" t="s">
        <v>233</v>
      </c>
      <c r="C4" s="42"/>
      <c r="E4" s="43"/>
      <c r="G4" s="44"/>
      <c r="I4" s="44"/>
      <c r="K4" s="45"/>
    </row>
    <row r="5" spans="1:12" s="41" customFormat="1" ht="24.95" customHeight="1" x14ac:dyDescent="0.25">
      <c r="A5" s="40" t="s">
        <v>242</v>
      </c>
      <c r="C5" s="42"/>
      <c r="E5" s="43"/>
      <c r="G5" s="44"/>
      <c r="I5" s="44"/>
      <c r="K5" s="45"/>
    </row>
    <row r="6" spans="1:12" ht="18" x14ac:dyDescent="0.25">
      <c r="A6" s="34"/>
      <c r="E6" s="33"/>
    </row>
    <row r="7" spans="1:12" ht="18" x14ac:dyDescent="0.25">
      <c r="E7" s="33"/>
    </row>
    <row r="8" spans="1:12" ht="60" x14ac:dyDescent="0.2">
      <c r="A8" s="31" t="s">
        <v>186</v>
      </c>
      <c r="B8" s="31" t="s">
        <v>204</v>
      </c>
      <c r="C8" s="31" t="s">
        <v>203</v>
      </c>
      <c r="D8" s="31" t="s">
        <v>50</v>
      </c>
      <c r="E8" s="31" t="s">
        <v>124</v>
      </c>
      <c r="F8" s="31" t="s">
        <v>202</v>
      </c>
      <c r="G8" s="31" t="s">
        <v>231</v>
      </c>
      <c r="H8" s="31" t="s">
        <v>185</v>
      </c>
      <c r="I8" s="31" t="s">
        <v>232</v>
      </c>
      <c r="J8" s="31" t="s">
        <v>185</v>
      </c>
      <c r="K8" s="31" t="s">
        <v>49</v>
      </c>
      <c r="L8" s="31" t="s">
        <v>228</v>
      </c>
    </row>
    <row r="9" spans="1:12" ht="63.75" x14ac:dyDescent="0.2">
      <c r="A9" s="6">
        <v>1</v>
      </c>
      <c r="B9" s="32"/>
      <c r="C9" s="50" t="s">
        <v>0</v>
      </c>
      <c r="D9" s="53" t="s">
        <v>51</v>
      </c>
      <c r="E9" s="9" t="s">
        <v>1</v>
      </c>
      <c r="F9" s="9" t="s">
        <v>191</v>
      </c>
      <c r="G9" s="8">
        <v>100</v>
      </c>
      <c r="H9" s="8" t="str">
        <f t="shared" ref="H9:H42" si="0">IF(B9=1,G9,"")</f>
        <v/>
      </c>
      <c r="I9" s="8">
        <v>200</v>
      </c>
      <c r="J9" s="8" t="str">
        <f>IF(B9=1,I9,"")</f>
        <v/>
      </c>
      <c r="K9" s="12" t="s">
        <v>127</v>
      </c>
      <c r="L9" s="10" t="s">
        <v>63</v>
      </c>
    </row>
    <row r="10" spans="1:12" ht="63.75" x14ac:dyDescent="0.2">
      <c r="A10" s="6">
        <f>A9+1</f>
        <v>2</v>
      </c>
      <c r="B10" s="32"/>
      <c r="C10" s="51"/>
      <c r="D10" s="54"/>
      <c r="E10" s="9" t="s">
        <v>84</v>
      </c>
      <c r="F10" s="9" t="s">
        <v>85</v>
      </c>
      <c r="G10" s="8">
        <v>100</v>
      </c>
      <c r="H10" s="8" t="str">
        <f t="shared" si="0"/>
        <v/>
      </c>
      <c r="I10" s="8">
        <v>200</v>
      </c>
      <c r="J10" s="8" t="str">
        <f t="shared" ref="J10:J76" si="1">IF(B10=1,I10,"")</f>
        <v/>
      </c>
      <c r="K10" s="12" t="s">
        <v>205</v>
      </c>
      <c r="L10" s="7"/>
    </row>
    <row r="11" spans="1:12" ht="25.5" x14ac:dyDescent="0.2">
      <c r="A11" s="6">
        <f t="shared" ref="A11:A75" si="2">A10+1</f>
        <v>3</v>
      </c>
      <c r="B11" s="32"/>
      <c r="C11" s="51"/>
      <c r="D11" s="54"/>
      <c r="E11" s="9" t="s">
        <v>86</v>
      </c>
      <c r="F11" s="9" t="s">
        <v>87</v>
      </c>
      <c r="G11" s="8">
        <v>100</v>
      </c>
      <c r="H11" s="8" t="str">
        <f t="shared" si="0"/>
        <v/>
      </c>
      <c r="I11" s="8">
        <v>200</v>
      </c>
      <c r="J11" s="8" t="str">
        <f t="shared" si="1"/>
        <v/>
      </c>
      <c r="K11" s="11" t="s">
        <v>125</v>
      </c>
      <c r="L11" s="7"/>
    </row>
    <row r="12" spans="1:12" ht="25.5" x14ac:dyDescent="0.2">
      <c r="A12" s="6">
        <f t="shared" si="2"/>
        <v>4</v>
      </c>
      <c r="B12" s="32"/>
      <c r="C12" s="51"/>
      <c r="D12" s="54"/>
      <c r="E12" s="9" t="s">
        <v>88</v>
      </c>
      <c r="F12" s="9" t="s">
        <v>89</v>
      </c>
      <c r="G12" s="8">
        <v>100</v>
      </c>
      <c r="H12" s="8" t="str">
        <f t="shared" si="0"/>
        <v/>
      </c>
      <c r="I12" s="8">
        <v>200</v>
      </c>
      <c r="J12" s="8" t="str">
        <f t="shared" si="1"/>
        <v/>
      </c>
      <c r="K12" s="11" t="s">
        <v>125</v>
      </c>
      <c r="L12" s="7"/>
    </row>
    <row r="13" spans="1:12" ht="51" x14ac:dyDescent="0.2">
      <c r="A13" s="6">
        <f t="shared" si="2"/>
        <v>5</v>
      </c>
      <c r="B13" s="32"/>
      <c r="C13" s="51"/>
      <c r="D13" s="54"/>
      <c r="E13" s="9" t="s">
        <v>2</v>
      </c>
      <c r="F13" s="9" t="s">
        <v>192</v>
      </c>
      <c r="G13" s="8">
        <v>100</v>
      </c>
      <c r="H13" s="8" t="str">
        <f t="shared" si="0"/>
        <v/>
      </c>
      <c r="I13" s="8">
        <v>200</v>
      </c>
      <c r="J13" s="8" t="str">
        <f t="shared" si="1"/>
        <v/>
      </c>
      <c r="K13" s="12" t="s">
        <v>193</v>
      </c>
      <c r="L13" s="7"/>
    </row>
    <row r="14" spans="1:12" ht="63.75" x14ac:dyDescent="0.2">
      <c r="A14" s="49" t="s">
        <v>268</v>
      </c>
      <c r="B14" s="32"/>
      <c r="C14" s="51"/>
      <c r="D14" s="54"/>
      <c r="E14" s="9" t="s">
        <v>270</v>
      </c>
      <c r="F14" s="9" t="s">
        <v>267</v>
      </c>
      <c r="G14" s="8">
        <v>100</v>
      </c>
      <c r="H14" s="8" t="str">
        <f t="shared" ref="H14" si="3">IF(B14=1,G14,"")</f>
        <v/>
      </c>
      <c r="I14" s="8">
        <v>200</v>
      </c>
      <c r="J14" s="8" t="str">
        <f t="shared" ref="J14" si="4">IF(B14=1,I14,"")</f>
        <v/>
      </c>
      <c r="K14" s="12" t="s">
        <v>206</v>
      </c>
      <c r="L14" s="7"/>
    </row>
    <row r="15" spans="1:12" ht="63.75" x14ac:dyDescent="0.2">
      <c r="A15" s="48" t="s">
        <v>269</v>
      </c>
      <c r="B15" s="32"/>
      <c r="C15" s="51"/>
      <c r="D15" s="54"/>
      <c r="E15" s="9" t="s">
        <v>3</v>
      </c>
      <c r="F15" s="9" t="s">
        <v>4</v>
      </c>
      <c r="G15" s="8">
        <v>100</v>
      </c>
      <c r="H15" s="8" t="str">
        <f t="shared" si="0"/>
        <v/>
      </c>
      <c r="I15" s="8">
        <v>200</v>
      </c>
      <c r="J15" s="8" t="str">
        <f t="shared" si="1"/>
        <v/>
      </c>
      <c r="K15" s="12" t="s">
        <v>206</v>
      </c>
      <c r="L15" s="7"/>
    </row>
    <row r="16" spans="1:12" ht="51" x14ac:dyDescent="0.2">
      <c r="A16" s="6">
        <v>7</v>
      </c>
      <c r="B16" s="32"/>
      <c r="C16" s="51"/>
      <c r="D16" s="54"/>
      <c r="E16" s="9" t="s">
        <v>72</v>
      </c>
      <c r="F16" s="9" t="s">
        <v>73</v>
      </c>
      <c r="G16" s="8">
        <v>100</v>
      </c>
      <c r="H16" s="8" t="str">
        <f t="shared" si="0"/>
        <v/>
      </c>
      <c r="I16" s="8">
        <v>200</v>
      </c>
      <c r="J16" s="8" t="str">
        <f t="shared" si="1"/>
        <v/>
      </c>
      <c r="K16" s="12" t="s">
        <v>207</v>
      </c>
      <c r="L16" s="7"/>
    </row>
    <row r="17" spans="1:12" ht="38.25" x14ac:dyDescent="0.2">
      <c r="A17" s="6">
        <f t="shared" si="2"/>
        <v>8</v>
      </c>
      <c r="B17" s="32"/>
      <c r="C17" s="51"/>
      <c r="D17" s="54"/>
      <c r="E17" s="13" t="s">
        <v>5</v>
      </c>
      <c r="F17" s="13" t="s">
        <v>6</v>
      </c>
      <c r="G17" s="8">
        <v>100</v>
      </c>
      <c r="H17" s="8" t="str">
        <f t="shared" si="0"/>
        <v/>
      </c>
      <c r="I17" s="8">
        <v>200</v>
      </c>
      <c r="J17" s="8" t="str">
        <f t="shared" si="1"/>
        <v/>
      </c>
      <c r="K17" s="12" t="s">
        <v>111</v>
      </c>
      <c r="L17" s="7"/>
    </row>
    <row r="18" spans="1:12" ht="38.25" x14ac:dyDescent="0.2">
      <c r="A18" s="6">
        <f t="shared" si="2"/>
        <v>9</v>
      </c>
      <c r="B18" s="32"/>
      <c r="C18" s="51"/>
      <c r="D18" s="54"/>
      <c r="E18" s="13" t="s">
        <v>5</v>
      </c>
      <c r="F18" s="13" t="s">
        <v>6</v>
      </c>
      <c r="G18" s="8">
        <v>100</v>
      </c>
      <c r="H18" s="8" t="str">
        <f t="shared" si="0"/>
        <v/>
      </c>
      <c r="I18" s="8">
        <v>200</v>
      </c>
      <c r="J18" s="8" t="str">
        <f t="shared" si="1"/>
        <v/>
      </c>
      <c r="K18" s="12" t="s">
        <v>126</v>
      </c>
      <c r="L18" s="7"/>
    </row>
    <row r="19" spans="1:12" ht="63.75" x14ac:dyDescent="0.2">
      <c r="A19" s="6">
        <f t="shared" si="2"/>
        <v>10</v>
      </c>
      <c r="B19" s="32"/>
      <c r="C19" s="51"/>
      <c r="D19" s="54"/>
      <c r="E19" s="9" t="s">
        <v>67</v>
      </c>
      <c r="F19" s="9" t="s">
        <v>194</v>
      </c>
      <c r="G19" s="8">
        <v>100</v>
      </c>
      <c r="H19" s="8" t="str">
        <f t="shared" si="0"/>
        <v/>
      </c>
      <c r="I19" s="8">
        <v>200</v>
      </c>
      <c r="J19" s="8" t="str">
        <f t="shared" si="1"/>
        <v/>
      </c>
      <c r="K19" s="12" t="s">
        <v>113</v>
      </c>
      <c r="L19" s="7"/>
    </row>
    <row r="20" spans="1:12" ht="63.75" x14ac:dyDescent="0.2">
      <c r="A20" s="6">
        <f t="shared" si="2"/>
        <v>11</v>
      </c>
      <c r="B20" s="32"/>
      <c r="C20" s="51"/>
      <c r="D20" s="54"/>
      <c r="E20" s="13" t="s">
        <v>7</v>
      </c>
      <c r="F20" s="13" t="s">
        <v>195</v>
      </c>
      <c r="G20" s="8">
        <v>100</v>
      </c>
      <c r="H20" s="8" t="str">
        <f t="shared" si="0"/>
        <v/>
      </c>
      <c r="I20" s="8">
        <v>200</v>
      </c>
      <c r="J20" s="8" t="str">
        <f t="shared" si="1"/>
        <v/>
      </c>
      <c r="K20" s="12" t="s">
        <v>114</v>
      </c>
      <c r="L20" s="7"/>
    </row>
    <row r="21" spans="1:12" ht="51" x14ac:dyDescent="0.2">
      <c r="A21" s="6">
        <f t="shared" si="2"/>
        <v>12</v>
      </c>
      <c r="B21" s="32"/>
      <c r="C21" s="51"/>
      <c r="D21" s="54"/>
      <c r="E21" s="9" t="s">
        <v>166</v>
      </c>
      <c r="F21" s="9" t="s">
        <v>68</v>
      </c>
      <c r="G21" s="8">
        <v>100</v>
      </c>
      <c r="H21" s="8" t="str">
        <f t="shared" si="0"/>
        <v/>
      </c>
      <c r="I21" s="8">
        <v>200</v>
      </c>
      <c r="J21" s="8" t="str">
        <f t="shared" si="1"/>
        <v/>
      </c>
      <c r="K21" s="12" t="s">
        <v>125</v>
      </c>
      <c r="L21" s="7"/>
    </row>
    <row r="22" spans="1:12" ht="51" x14ac:dyDescent="0.2">
      <c r="A22" s="6">
        <f t="shared" si="2"/>
        <v>13</v>
      </c>
      <c r="B22" s="32"/>
      <c r="C22" s="51"/>
      <c r="D22" s="54"/>
      <c r="E22" s="13" t="s">
        <v>167</v>
      </c>
      <c r="F22" s="13" t="s">
        <v>69</v>
      </c>
      <c r="G22" s="8">
        <v>100</v>
      </c>
      <c r="H22" s="8" t="str">
        <f t="shared" si="0"/>
        <v/>
      </c>
      <c r="I22" s="8">
        <v>200</v>
      </c>
      <c r="J22" s="8" t="str">
        <f t="shared" si="1"/>
        <v/>
      </c>
      <c r="K22" s="12" t="s">
        <v>111</v>
      </c>
      <c r="L22" s="7"/>
    </row>
    <row r="23" spans="1:12" ht="76.5" x14ac:dyDescent="0.2">
      <c r="A23" s="6">
        <f t="shared" si="2"/>
        <v>14</v>
      </c>
      <c r="B23" s="32"/>
      <c r="C23" s="51"/>
      <c r="D23" s="54"/>
      <c r="E23" s="13" t="s">
        <v>71</v>
      </c>
      <c r="F23" s="13" t="s">
        <v>70</v>
      </c>
      <c r="G23" s="8">
        <v>100</v>
      </c>
      <c r="H23" s="8" t="str">
        <f t="shared" si="0"/>
        <v/>
      </c>
      <c r="I23" s="8">
        <v>200</v>
      </c>
      <c r="J23" s="8" t="str">
        <f t="shared" si="1"/>
        <v/>
      </c>
      <c r="K23" s="12" t="s">
        <v>128</v>
      </c>
      <c r="L23" s="7"/>
    </row>
    <row r="24" spans="1:12" ht="63.75" x14ac:dyDescent="0.2">
      <c r="A24" s="6">
        <f t="shared" si="2"/>
        <v>15</v>
      </c>
      <c r="B24" s="32"/>
      <c r="C24" s="51"/>
      <c r="D24" s="54"/>
      <c r="E24" s="13" t="s">
        <v>74</v>
      </c>
      <c r="F24" s="13" t="s">
        <v>75</v>
      </c>
      <c r="G24" s="8">
        <v>100</v>
      </c>
      <c r="H24" s="8" t="str">
        <f t="shared" si="0"/>
        <v/>
      </c>
      <c r="I24" s="8">
        <v>200</v>
      </c>
      <c r="J24" s="8" t="str">
        <f t="shared" si="1"/>
        <v/>
      </c>
      <c r="K24" s="12" t="s">
        <v>168</v>
      </c>
      <c r="L24" s="7"/>
    </row>
    <row r="25" spans="1:12" ht="51" x14ac:dyDescent="0.2">
      <c r="A25" s="6">
        <f t="shared" si="2"/>
        <v>16</v>
      </c>
      <c r="B25" s="32"/>
      <c r="C25" s="51"/>
      <c r="D25" s="54"/>
      <c r="E25" s="13" t="s">
        <v>78</v>
      </c>
      <c r="F25" s="13" t="s">
        <v>79</v>
      </c>
      <c r="G25" s="8">
        <v>100</v>
      </c>
      <c r="H25" s="8" t="str">
        <f t="shared" si="0"/>
        <v/>
      </c>
      <c r="I25" s="8">
        <v>200</v>
      </c>
      <c r="J25" s="8" t="str">
        <f t="shared" si="1"/>
        <v/>
      </c>
      <c r="K25" s="12" t="s">
        <v>208</v>
      </c>
      <c r="L25" s="7"/>
    </row>
    <row r="26" spans="1:12" ht="51" x14ac:dyDescent="0.2">
      <c r="A26" s="6">
        <f t="shared" si="2"/>
        <v>17</v>
      </c>
      <c r="B26" s="32"/>
      <c r="C26" s="51"/>
      <c r="D26" s="54"/>
      <c r="E26" s="13" t="s">
        <v>81</v>
      </c>
      <c r="F26" s="13" t="s">
        <v>80</v>
      </c>
      <c r="G26" s="8">
        <v>100</v>
      </c>
      <c r="H26" s="8" t="str">
        <f t="shared" si="0"/>
        <v/>
      </c>
      <c r="I26" s="8">
        <v>200</v>
      </c>
      <c r="J26" s="8" t="str">
        <f t="shared" si="1"/>
        <v/>
      </c>
      <c r="K26" s="12" t="s">
        <v>209</v>
      </c>
      <c r="L26" s="7"/>
    </row>
    <row r="27" spans="1:12" ht="51" x14ac:dyDescent="0.2">
      <c r="A27" s="49" t="s">
        <v>263</v>
      </c>
      <c r="B27" s="32"/>
      <c r="C27" s="51"/>
      <c r="D27" s="54"/>
      <c r="E27" s="13" t="s">
        <v>266</v>
      </c>
      <c r="F27" s="13" t="s">
        <v>265</v>
      </c>
      <c r="G27" s="8">
        <v>100</v>
      </c>
      <c r="H27" s="8" t="str">
        <f t="shared" ref="H27" si="5">IF(B27=1,G27,"")</f>
        <v/>
      </c>
      <c r="I27" s="8">
        <v>200</v>
      </c>
      <c r="J27" s="8" t="str">
        <f t="shared" ref="J27" si="6">IF(B27=1,I27,"")</f>
        <v/>
      </c>
      <c r="K27" s="12" t="s">
        <v>210</v>
      </c>
      <c r="L27" s="7"/>
    </row>
    <row r="28" spans="1:12" ht="63.75" x14ac:dyDescent="0.2">
      <c r="A28" s="48" t="s">
        <v>264</v>
      </c>
      <c r="B28" s="32"/>
      <c r="C28" s="51"/>
      <c r="D28" s="55"/>
      <c r="E28" s="13" t="s">
        <v>82</v>
      </c>
      <c r="F28" s="13" t="s">
        <v>83</v>
      </c>
      <c r="G28" s="8">
        <v>100</v>
      </c>
      <c r="H28" s="8" t="str">
        <f t="shared" si="0"/>
        <v/>
      </c>
      <c r="I28" s="8">
        <v>200</v>
      </c>
      <c r="J28" s="8" t="str">
        <f t="shared" si="1"/>
        <v/>
      </c>
      <c r="K28" s="12" t="s">
        <v>210</v>
      </c>
      <c r="L28" s="7"/>
    </row>
    <row r="29" spans="1:12" ht="51" x14ac:dyDescent="0.2">
      <c r="A29" s="6">
        <v>19</v>
      </c>
      <c r="B29" s="32"/>
      <c r="C29" s="51"/>
      <c r="D29" s="53" t="s">
        <v>181</v>
      </c>
      <c r="E29" s="9" t="s">
        <v>77</v>
      </c>
      <c r="F29" s="9" t="s">
        <v>196</v>
      </c>
      <c r="G29" s="8">
        <v>480</v>
      </c>
      <c r="H29" s="8" t="str">
        <f t="shared" si="0"/>
        <v/>
      </c>
      <c r="I29" s="8"/>
      <c r="J29" s="8" t="str">
        <f t="shared" si="1"/>
        <v/>
      </c>
      <c r="K29" s="11"/>
      <c r="L29" s="10" t="s">
        <v>63</v>
      </c>
    </row>
    <row r="30" spans="1:12" ht="63.75" x14ac:dyDescent="0.2">
      <c r="A30" s="6">
        <f t="shared" si="2"/>
        <v>20</v>
      </c>
      <c r="B30" s="32"/>
      <c r="C30" s="52"/>
      <c r="D30" s="55"/>
      <c r="E30" s="9" t="s">
        <v>197</v>
      </c>
      <c r="F30" s="9" t="s">
        <v>76</v>
      </c>
      <c r="G30" s="8">
        <v>480</v>
      </c>
      <c r="H30" s="8" t="str">
        <f t="shared" si="0"/>
        <v/>
      </c>
      <c r="I30" s="8"/>
      <c r="J30" s="8" t="str">
        <f t="shared" si="1"/>
        <v/>
      </c>
      <c r="K30" s="11" t="s">
        <v>112</v>
      </c>
      <c r="L30" s="14"/>
    </row>
    <row r="31" spans="1:12" ht="38.25" x14ac:dyDescent="0.2">
      <c r="A31" s="6">
        <f t="shared" si="2"/>
        <v>21</v>
      </c>
      <c r="B31" s="32"/>
      <c r="C31" s="60" t="s">
        <v>8</v>
      </c>
      <c r="D31" s="53" t="s">
        <v>51</v>
      </c>
      <c r="E31" s="13" t="s">
        <v>243</v>
      </c>
      <c r="F31" s="13" t="s">
        <v>91</v>
      </c>
      <c r="G31" s="15">
        <v>100</v>
      </c>
      <c r="H31" s="8" t="str">
        <f t="shared" si="0"/>
        <v/>
      </c>
      <c r="I31" s="15">
        <v>200</v>
      </c>
      <c r="J31" s="8" t="str">
        <f t="shared" si="1"/>
        <v/>
      </c>
      <c r="K31" s="12" t="s">
        <v>115</v>
      </c>
      <c r="L31" s="10" t="s">
        <v>63</v>
      </c>
    </row>
    <row r="32" spans="1:12" ht="38.25" x14ac:dyDescent="0.2">
      <c r="A32" s="6">
        <f t="shared" si="2"/>
        <v>22</v>
      </c>
      <c r="B32" s="32"/>
      <c r="C32" s="61"/>
      <c r="D32" s="54"/>
      <c r="E32" s="13" t="s">
        <v>244</v>
      </c>
      <c r="F32" s="13" t="s">
        <v>91</v>
      </c>
      <c r="G32" s="15">
        <v>100</v>
      </c>
      <c r="H32" s="8" t="str">
        <f t="shared" si="0"/>
        <v/>
      </c>
      <c r="I32" s="15">
        <v>200</v>
      </c>
      <c r="J32" s="8" t="str">
        <f t="shared" si="1"/>
        <v/>
      </c>
      <c r="K32" s="12" t="s">
        <v>169</v>
      </c>
      <c r="L32" s="7"/>
    </row>
    <row r="33" spans="1:12" ht="51" x14ac:dyDescent="0.2">
      <c r="A33" s="6">
        <f t="shared" si="2"/>
        <v>23</v>
      </c>
      <c r="B33" s="32"/>
      <c r="C33" s="61"/>
      <c r="D33" s="54"/>
      <c r="E33" s="13" t="s">
        <v>245</v>
      </c>
      <c r="F33" s="13" t="s">
        <v>92</v>
      </c>
      <c r="G33" s="15">
        <v>100</v>
      </c>
      <c r="H33" s="8" t="str">
        <f t="shared" si="0"/>
        <v/>
      </c>
      <c r="I33" s="15">
        <v>200</v>
      </c>
      <c r="J33" s="8" t="str">
        <f t="shared" si="1"/>
        <v/>
      </c>
      <c r="K33" s="56" t="s">
        <v>211</v>
      </c>
      <c r="L33" s="7"/>
    </row>
    <row r="34" spans="1:12" ht="38.25" x14ac:dyDescent="0.2">
      <c r="A34" s="6">
        <f t="shared" si="2"/>
        <v>24</v>
      </c>
      <c r="B34" s="32"/>
      <c r="C34" s="61"/>
      <c r="D34" s="54"/>
      <c r="E34" s="13" t="s">
        <v>246</v>
      </c>
      <c r="F34" s="13" t="s">
        <v>91</v>
      </c>
      <c r="G34" s="15">
        <v>100</v>
      </c>
      <c r="H34" s="8" t="str">
        <f t="shared" si="0"/>
        <v/>
      </c>
      <c r="I34" s="15">
        <v>200</v>
      </c>
      <c r="J34" s="8" t="str">
        <f t="shared" si="1"/>
        <v/>
      </c>
      <c r="K34" s="58"/>
      <c r="L34" s="7"/>
    </row>
    <row r="35" spans="1:12" ht="51" x14ac:dyDescent="0.2">
      <c r="A35" s="6">
        <f t="shared" si="2"/>
        <v>25</v>
      </c>
      <c r="B35" s="32"/>
      <c r="C35" s="61"/>
      <c r="D35" s="54"/>
      <c r="E35" s="13" t="s">
        <v>94</v>
      </c>
      <c r="F35" s="13" t="s">
        <v>97</v>
      </c>
      <c r="G35" s="15">
        <v>100</v>
      </c>
      <c r="H35" s="8" t="str">
        <f t="shared" si="0"/>
        <v/>
      </c>
      <c r="I35" s="15">
        <v>200</v>
      </c>
      <c r="J35" s="8" t="str">
        <f t="shared" si="1"/>
        <v/>
      </c>
      <c r="K35" s="11" t="s">
        <v>119</v>
      </c>
      <c r="L35" s="7"/>
    </row>
    <row r="36" spans="1:12" ht="51" x14ac:dyDescent="0.2">
      <c r="A36" s="6">
        <f t="shared" si="2"/>
        <v>26</v>
      </c>
      <c r="B36" s="32"/>
      <c r="C36" s="61"/>
      <c r="D36" s="54"/>
      <c r="E36" s="13" t="s">
        <v>95</v>
      </c>
      <c r="F36" s="13" t="s">
        <v>97</v>
      </c>
      <c r="G36" s="15">
        <v>100</v>
      </c>
      <c r="H36" s="8" t="str">
        <f t="shared" si="0"/>
        <v/>
      </c>
      <c r="I36" s="15">
        <v>200</v>
      </c>
      <c r="J36" s="8" t="str">
        <f t="shared" si="1"/>
        <v/>
      </c>
      <c r="K36" s="11" t="s">
        <v>120</v>
      </c>
      <c r="L36" s="7"/>
    </row>
    <row r="37" spans="1:12" ht="76.5" x14ac:dyDescent="0.2">
      <c r="A37" s="6">
        <f t="shared" si="2"/>
        <v>27</v>
      </c>
      <c r="B37" s="32"/>
      <c r="C37" s="61"/>
      <c r="D37" s="54"/>
      <c r="E37" s="13" t="s">
        <v>247</v>
      </c>
      <c r="F37" s="13" t="s">
        <v>100</v>
      </c>
      <c r="G37" s="15">
        <v>100</v>
      </c>
      <c r="H37" s="8" t="str">
        <f t="shared" si="0"/>
        <v/>
      </c>
      <c r="I37" s="15">
        <v>200</v>
      </c>
      <c r="J37" s="8" t="str">
        <f t="shared" si="1"/>
        <v/>
      </c>
      <c r="K37" s="12" t="s">
        <v>122</v>
      </c>
      <c r="L37" s="7"/>
    </row>
    <row r="38" spans="1:12" ht="51" x14ac:dyDescent="0.2">
      <c r="A38" s="6">
        <f t="shared" si="2"/>
        <v>28</v>
      </c>
      <c r="B38" s="32"/>
      <c r="C38" s="61"/>
      <c r="D38" s="54"/>
      <c r="E38" s="13" t="s">
        <v>99</v>
      </c>
      <c r="F38" s="13" t="s">
        <v>101</v>
      </c>
      <c r="G38" s="15">
        <v>100</v>
      </c>
      <c r="H38" s="8" t="str">
        <f t="shared" si="0"/>
        <v/>
      </c>
      <c r="I38" s="15">
        <v>200</v>
      </c>
      <c r="J38" s="8" t="str">
        <f t="shared" si="1"/>
        <v/>
      </c>
      <c r="K38" s="12" t="s">
        <v>121</v>
      </c>
      <c r="L38" s="7"/>
    </row>
    <row r="39" spans="1:12" ht="25.5" x14ac:dyDescent="0.2">
      <c r="A39" s="6">
        <f t="shared" si="2"/>
        <v>29</v>
      </c>
      <c r="B39" s="32"/>
      <c r="C39" s="61"/>
      <c r="D39" s="54"/>
      <c r="E39" s="13" t="s">
        <v>9</v>
      </c>
      <c r="F39" s="13" t="s">
        <v>10</v>
      </c>
      <c r="G39" s="15">
        <v>100</v>
      </c>
      <c r="H39" s="8" t="str">
        <f t="shared" si="0"/>
        <v/>
      </c>
      <c r="I39" s="15">
        <v>200</v>
      </c>
      <c r="J39" s="8" t="str">
        <f t="shared" si="1"/>
        <v/>
      </c>
      <c r="K39" s="12" t="s">
        <v>115</v>
      </c>
      <c r="L39" s="7"/>
    </row>
    <row r="40" spans="1:12" ht="38.25" x14ac:dyDescent="0.2">
      <c r="A40" s="6">
        <f t="shared" si="2"/>
        <v>30</v>
      </c>
      <c r="B40" s="32"/>
      <c r="C40" s="61"/>
      <c r="D40" s="54"/>
      <c r="E40" s="13" t="s">
        <v>11</v>
      </c>
      <c r="F40" s="13" t="s">
        <v>12</v>
      </c>
      <c r="G40" s="15">
        <v>100</v>
      </c>
      <c r="H40" s="8" t="str">
        <f t="shared" si="0"/>
        <v/>
      </c>
      <c r="I40" s="15">
        <v>200</v>
      </c>
      <c r="J40" s="8" t="str">
        <f t="shared" si="1"/>
        <v/>
      </c>
      <c r="K40" s="12" t="s">
        <v>116</v>
      </c>
      <c r="L40" s="7"/>
    </row>
    <row r="41" spans="1:12" ht="51" x14ac:dyDescent="0.2">
      <c r="A41" s="6">
        <f t="shared" si="2"/>
        <v>31</v>
      </c>
      <c r="B41" s="32"/>
      <c r="C41" s="61"/>
      <c r="D41" s="55"/>
      <c r="E41" s="13" t="s">
        <v>90</v>
      </c>
      <c r="F41" s="13" t="s">
        <v>250</v>
      </c>
      <c r="G41" s="15">
        <v>100</v>
      </c>
      <c r="H41" s="8" t="str">
        <f t="shared" si="0"/>
        <v/>
      </c>
      <c r="I41" s="15">
        <v>200</v>
      </c>
      <c r="J41" s="8" t="str">
        <f t="shared" si="1"/>
        <v/>
      </c>
      <c r="K41" s="12" t="s">
        <v>117</v>
      </c>
      <c r="L41" s="7"/>
    </row>
    <row r="42" spans="1:12" ht="76.5" x14ac:dyDescent="0.2">
      <c r="A42" s="6">
        <f t="shared" si="2"/>
        <v>32</v>
      </c>
      <c r="B42" s="32"/>
      <c r="C42" s="61"/>
      <c r="D42" s="53" t="s">
        <v>226</v>
      </c>
      <c r="E42" s="13" t="s">
        <v>248</v>
      </c>
      <c r="F42" s="13" t="s">
        <v>93</v>
      </c>
      <c r="G42" s="8">
        <v>480</v>
      </c>
      <c r="H42" s="8" t="str">
        <f t="shared" si="0"/>
        <v/>
      </c>
      <c r="I42" s="8"/>
      <c r="J42" s="8" t="str">
        <f t="shared" si="1"/>
        <v/>
      </c>
      <c r="K42" s="12" t="s">
        <v>118</v>
      </c>
      <c r="L42" s="10" t="s">
        <v>63</v>
      </c>
    </row>
    <row r="43" spans="1:12" ht="63.75" x14ac:dyDescent="0.2">
      <c r="A43" s="6">
        <f t="shared" si="2"/>
        <v>33</v>
      </c>
      <c r="B43" s="32"/>
      <c r="C43" s="61"/>
      <c r="D43" s="54"/>
      <c r="E43" s="13" t="s">
        <v>249</v>
      </c>
      <c r="F43" s="13" t="s">
        <v>93</v>
      </c>
      <c r="G43" s="8">
        <v>480</v>
      </c>
      <c r="H43" s="8" t="str">
        <f t="shared" ref="H43:H75" si="7">IF(B43=1,G43,"")</f>
        <v/>
      </c>
      <c r="I43" s="8"/>
      <c r="J43" s="8" t="str">
        <f t="shared" si="1"/>
        <v/>
      </c>
      <c r="K43" s="12" t="s">
        <v>118</v>
      </c>
      <c r="L43" s="14"/>
    </row>
    <row r="44" spans="1:12" ht="38.25" x14ac:dyDescent="0.2">
      <c r="A44" s="6">
        <f t="shared" si="2"/>
        <v>34</v>
      </c>
      <c r="B44" s="32"/>
      <c r="C44" s="61"/>
      <c r="D44" s="54"/>
      <c r="E44" s="13" t="s">
        <v>96</v>
      </c>
      <c r="F44" s="13" t="s">
        <v>98</v>
      </c>
      <c r="G44" s="8">
        <v>480</v>
      </c>
      <c r="H44" s="8" t="str">
        <f t="shared" si="7"/>
        <v/>
      </c>
      <c r="I44" s="8"/>
      <c r="J44" s="8" t="str">
        <f t="shared" si="1"/>
        <v/>
      </c>
      <c r="K44" s="56" t="s">
        <v>170</v>
      </c>
      <c r="L44" s="7"/>
    </row>
    <row r="45" spans="1:12" ht="38.25" x14ac:dyDescent="0.2">
      <c r="A45" s="6">
        <f t="shared" si="2"/>
        <v>35</v>
      </c>
      <c r="B45" s="32"/>
      <c r="C45" s="62"/>
      <c r="D45" s="55"/>
      <c r="E45" s="13" t="s">
        <v>96</v>
      </c>
      <c r="F45" s="13" t="s">
        <v>171</v>
      </c>
      <c r="G45" s="8">
        <v>480</v>
      </c>
      <c r="H45" s="8" t="str">
        <f t="shared" si="7"/>
        <v/>
      </c>
      <c r="I45" s="8"/>
      <c r="J45" s="8" t="str">
        <f t="shared" si="1"/>
        <v/>
      </c>
      <c r="K45" s="58"/>
      <c r="L45" s="7"/>
    </row>
    <row r="46" spans="1:12" ht="51" x14ac:dyDescent="0.2">
      <c r="A46" s="6">
        <f t="shared" si="2"/>
        <v>36</v>
      </c>
      <c r="B46" s="32"/>
      <c r="C46" s="13" t="s">
        <v>29</v>
      </c>
      <c r="D46" s="8" t="s">
        <v>51</v>
      </c>
      <c r="E46" s="13" t="s">
        <v>251</v>
      </c>
      <c r="F46" s="13" t="s">
        <v>30</v>
      </c>
      <c r="G46" s="15">
        <v>100</v>
      </c>
      <c r="H46" s="8" t="str">
        <f t="shared" si="7"/>
        <v/>
      </c>
      <c r="I46" s="15">
        <v>200</v>
      </c>
      <c r="J46" s="8" t="str">
        <f t="shared" si="1"/>
        <v/>
      </c>
      <c r="K46" s="12" t="s">
        <v>123</v>
      </c>
      <c r="L46" s="7"/>
    </row>
    <row r="47" spans="1:12" ht="25.5" x14ac:dyDescent="0.2">
      <c r="A47" s="6">
        <f t="shared" si="2"/>
        <v>37</v>
      </c>
      <c r="B47" s="32"/>
      <c r="C47" s="60" t="s">
        <v>16</v>
      </c>
      <c r="D47" s="8" t="s">
        <v>51</v>
      </c>
      <c r="E47" s="13" t="s">
        <v>13</v>
      </c>
      <c r="F47" s="13" t="s">
        <v>14</v>
      </c>
      <c r="G47" s="15">
        <v>100</v>
      </c>
      <c r="H47" s="8" t="str">
        <f t="shared" si="7"/>
        <v/>
      </c>
      <c r="I47" s="15">
        <v>200</v>
      </c>
      <c r="J47" s="8" t="str">
        <f t="shared" si="1"/>
        <v/>
      </c>
      <c r="K47" s="12" t="s">
        <v>172</v>
      </c>
      <c r="L47" s="7"/>
    </row>
    <row r="48" spans="1:12" ht="51" x14ac:dyDescent="0.2">
      <c r="A48" s="6">
        <f t="shared" si="2"/>
        <v>38</v>
      </c>
      <c r="B48" s="32"/>
      <c r="C48" s="61"/>
      <c r="D48" s="8" t="s">
        <v>51</v>
      </c>
      <c r="E48" s="13" t="s">
        <v>15</v>
      </c>
      <c r="F48" s="13" t="s">
        <v>14</v>
      </c>
      <c r="G48" s="15">
        <v>100</v>
      </c>
      <c r="H48" s="8" t="str">
        <f t="shared" si="7"/>
        <v/>
      </c>
      <c r="I48" s="15">
        <v>200</v>
      </c>
      <c r="J48" s="8" t="str">
        <f t="shared" si="1"/>
        <v/>
      </c>
      <c r="K48" s="12" t="s">
        <v>172</v>
      </c>
      <c r="L48" s="14"/>
    </row>
    <row r="49" spans="1:12" ht="25.5" x14ac:dyDescent="0.2">
      <c r="A49" s="6">
        <f t="shared" si="2"/>
        <v>39</v>
      </c>
      <c r="B49" s="32"/>
      <c r="C49" s="62"/>
      <c r="D49" s="8" t="s">
        <v>51</v>
      </c>
      <c r="E49" s="13" t="s">
        <v>17</v>
      </c>
      <c r="F49" s="13" t="s">
        <v>14</v>
      </c>
      <c r="G49" s="15">
        <v>100</v>
      </c>
      <c r="H49" s="8" t="str">
        <f t="shared" si="7"/>
        <v/>
      </c>
      <c r="I49" s="15">
        <v>200</v>
      </c>
      <c r="J49" s="8" t="str">
        <f t="shared" si="1"/>
        <v/>
      </c>
      <c r="K49" s="12" t="s">
        <v>172</v>
      </c>
      <c r="L49" s="14"/>
    </row>
    <row r="50" spans="1:12" ht="51" x14ac:dyDescent="0.2">
      <c r="A50" s="6">
        <f t="shared" si="2"/>
        <v>40</v>
      </c>
      <c r="B50" s="32"/>
      <c r="C50" s="13" t="s">
        <v>18</v>
      </c>
      <c r="D50" s="8" t="s">
        <v>51</v>
      </c>
      <c r="E50" s="13" t="s">
        <v>15</v>
      </c>
      <c r="F50" s="13" t="s">
        <v>19</v>
      </c>
      <c r="G50" s="15">
        <v>100</v>
      </c>
      <c r="H50" s="8" t="str">
        <f t="shared" si="7"/>
        <v/>
      </c>
      <c r="I50" s="15">
        <v>200</v>
      </c>
      <c r="J50" s="8" t="str">
        <f t="shared" si="1"/>
        <v/>
      </c>
      <c r="K50" s="12" t="s">
        <v>172</v>
      </c>
      <c r="L50" s="14"/>
    </row>
    <row r="51" spans="1:12" ht="38.25" x14ac:dyDescent="0.2">
      <c r="A51" s="6">
        <f t="shared" si="2"/>
        <v>41</v>
      </c>
      <c r="B51" s="32"/>
      <c r="C51" s="60" t="s">
        <v>252</v>
      </c>
      <c r="D51" s="8" t="s">
        <v>51</v>
      </c>
      <c r="E51" s="13" t="s">
        <v>20</v>
      </c>
      <c r="F51" s="13" t="s">
        <v>21</v>
      </c>
      <c r="G51" s="15">
        <v>100</v>
      </c>
      <c r="H51" s="8" t="str">
        <f t="shared" si="7"/>
        <v/>
      </c>
      <c r="I51" s="15">
        <v>200</v>
      </c>
      <c r="J51" s="8" t="str">
        <f t="shared" si="1"/>
        <v/>
      </c>
      <c r="K51" s="12" t="s">
        <v>172</v>
      </c>
      <c r="L51" s="14"/>
    </row>
    <row r="52" spans="1:12" ht="25.5" x14ac:dyDescent="0.2">
      <c r="A52" s="6">
        <f t="shared" si="2"/>
        <v>42</v>
      </c>
      <c r="B52" s="32"/>
      <c r="C52" s="61"/>
      <c r="D52" s="8" t="s">
        <v>51</v>
      </c>
      <c r="E52" s="13" t="s">
        <v>17</v>
      </c>
      <c r="F52" s="13" t="s">
        <v>21</v>
      </c>
      <c r="G52" s="15">
        <v>100</v>
      </c>
      <c r="H52" s="8" t="str">
        <f t="shared" ref="H52" si="8">IF(B52=1,G52,"")</f>
        <v/>
      </c>
      <c r="I52" s="15">
        <v>200</v>
      </c>
      <c r="J52" s="8" t="str">
        <f t="shared" ref="J52" si="9">IF(B52=1,I52,"")</f>
        <v/>
      </c>
      <c r="K52" s="12" t="s">
        <v>172</v>
      </c>
      <c r="L52" s="14"/>
    </row>
    <row r="53" spans="1:12" ht="51" x14ac:dyDescent="0.2">
      <c r="A53" s="6">
        <f t="shared" si="2"/>
        <v>43</v>
      </c>
      <c r="B53" s="32"/>
      <c r="C53" s="62"/>
      <c r="D53" s="8" t="s">
        <v>51</v>
      </c>
      <c r="E53" s="13" t="s">
        <v>15</v>
      </c>
      <c r="F53" s="13" t="s">
        <v>21</v>
      </c>
      <c r="G53" s="15">
        <v>100</v>
      </c>
      <c r="H53" s="8" t="str">
        <f t="shared" si="7"/>
        <v/>
      </c>
      <c r="I53" s="15">
        <v>200</v>
      </c>
      <c r="J53" s="8" t="str">
        <f t="shared" si="1"/>
        <v/>
      </c>
      <c r="K53" s="12" t="s">
        <v>172</v>
      </c>
      <c r="L53" s="14"/>
    </row>
    <row r="54" spans="1:12" ht="89.25" customHeight="1" x14ac:dyDescent="0.2">
      <c r="A54" s="6">
        <f t="shared" si="2"/>
        <v>44</v>
      </c>
      <c r="B54" s="32"/>
      <c r="C54" s="60" t="s">
        <v>53</v>
      </c>
      <c r="D54" s="8" t="s">
        <v>51</v>
      </c>
      <c r="E54" s="13" t="s">
        <v>22</v>
      </c>
      <c r="F54" s="13" t="s">
        <v>23</v>
      </c>
      <c r="G54" s="15">
        <v>100</v>
      </c>
      <c r="H54" s="8" t="str">
        <f t="shared" si="7"/>
        <v/>
      </c>
      <c r="I54" s="15">
        <v>500</v>
      </c>
      <c r="J54" s="8" t="str">
        <f t="shared" si="1"/>
        <v/>
      </c>
      <c r="K54" s="12" t="s">
        <v>172</v>
      </c>
      <c r="L54" s="7"/>
    </row>
    <row r="55" spans="1:12" ht="39.75" customHeight="1" x14ac:dyDescent="0.2">
      <c r="A55" s="6">
        <f t="shared" si="2"/>
        <v>45</v>
      </c>
      <c r="B55" s="32"/>
      <c r="C55" s="61"/>
      <c r="D55" s="8" t="s">
        <v>51</v>
      </c>
      <c r="E55" s="13" t="s">
        <v>24</v>
      </c>
      <c r="F55" s="13" t="s">
        <v>23</v>
      </c>
      <c r="G55" s="15">
        <v>100</v>
      </c>
      <c r="H55" s="8" t="str">
        <f t="shared" si="7"/>
        <v/>
      </c>
      <c r="I55" s="15">
        <v>500</v>
      </c>
      <c r="J55" s="8" t="str">
        <f t="shared" si="1"/>
        <v/>
      </c>
      <c r="K55" s="12" t="s">
        <v>172</v>
      </c>
      <c r="L55" s="7"/>
    </row>
    <row r="56" spans="1:12" ht="49.5" customHeight="1" x14ac:dyDescent="0.2">
      <c r="A56" s="6">
        <f t="shared" si="2"/>
        <v>46</v>
      </c>
      <c r="B56" s="32"/>
      <c r="C56" s="62"/>
      <c r="D56" s="8" t="s">
        <v>51</v>
      </c>
      <c r="E56" s="13" t="s">
        <v>25</v>
      </c>
      <c r="F56" s="13" t="s">
        <v>23</v>
      </c>
      <c r="G56" s="15">
        <v>100</v>
      </c>
      <c r="H56" s="8" t="str">
        <f t="shared" si="7"/>
        <v/>
      </c>
      <c r="I56" s="15">
        <v>100</v>
      </c>
      <c r="J56" s="8" t="str">
        <f t="shared" si="1"/>
        <v/>
      </c>
      <c r="K56" s="12" t="s">
        <v>172</v>
      </c>
      <c r="L56" s="7"/>
    </row>
    <row r="57" spans="1:12" ht="25.5" x14ac:dyDescent="0.2">
      <c r="A57" s="6">
        <f t="shared" si="2"/>
        <v>47</v>
      </c>
      <c r="B57" s="32"/>
      <c r="C57" s="13" t="s">
        <v>26</v>
      </c>
      <c r="D57" s="8" t="s">
        <v>51</v>
      </c>
      <c r="E57" s="13" t="s">
        <v>27</v>
      </c>
      <c r="F57" s="13" t="s">
        <v>28</v>
      </c>
      <c r="G57" s="15">
        <v>100</v>
      </c>
      <c r="H57" s="8" t="str">
        <f t="shared" si="7"/>
        <v/>
      </c>
      <c r="I57" s="15"/>
      <c r="J57" s="8" t="str">
        <f t="shared" si="1"/>
        <v/>
      </c>
      <c r="K57" s="12" t="s">
        <v>172</v>
      </c>
      <c r="L57" s="7"/>
    </row>
    <row r="58" spans="1:12" ht="51" x14ac:dyDescent="0.2">
      <c r="A58" s="6">
        <f t="shared" si="2"/>
        <v>48</v>
      </c>
      <c r="B58" s="32"/>
      <c r="C58" s="50" t="s">
        <v>184</v>
      </c>
      <c r="D58" s="53" t="s">
        <v>225</v>
      </c>
      <c r="E58" s="9" t="s">
        <v>129</v>
      </c>
      <c r="F58" s="9" t="s">
        <v>198</v>
      </c>
      <c r="G58" s="8">
        <v>307</v>
      </c>
      <c r="H58" s="8" t="str">
        <f t="shared" si="7"/>
        <v/>
      </c>
      <c r="I58" s="8"/>
      <c r="J58" s="8" t="str">
        <f t="shared" si="1"/>
        <v/>
      </c>
      <c r="K58" s="12" t="s">
        <v>172</v>
      </c>
      <c r="L58" s="7"/>
    </row>
    <row r="59" spans="1:12" ht="38.25" x14ac:dyDescent="0.2">
      <c r="A59" s="6">
        <f t="shared" si="2"/>
        <v>49</v>
      </c>
      <c r="B59" s="32"/>
      <c r="C59" s="51"/>
      <c r="D59" s="54"/>
      <c r="E59" s="9" t="s">
        <v>102</v>
      </c>
      <c r="F59" s="9" t="s">
        <v>104</v>
      </c>
      <c r="G59" s="8">
        <v>307</v>
      </c>
      <c r="H59" s="8" t="str">
        <f t="shared" si="7"/>
        <v/>
      </c>
      <c r="I59" s="8"/>
      <c r="J59" s="8" t="str">
        <f t="shared" si="1"/>
        <v/>
      </c>
      <c r="K59" s="12" t="s">
        <v>173</v>
      </c>
      <c r="L59" s="10" t="s">
        <v>183</v>
      </c>
    </row>
    <row r="60" spans="1:12" ht="51" x14ac:dyDescent="0.2">
      <c r="A60" s="6">
        <f t="shared" si="2"/>
        <v>50</v>
      </c>
      <c r="B60" s="32"/>
      <c r="C60" s="51"/>
      <c r="D60" s="54"/>
      <c r="E60" s="9" t="s">
        <v>253</v>
      </c>
      <c r="F60" s="9" t="s">
        <v>104</v>
      </c>
      <c r="G60" s="8">
        <v>307</v>
      </c>
      <c r="H60" s="8" t="str">
        <f t="shared" si="7"/>
        <v/>
      </c>
      <c r="I60" s="8"/>
      <c r="J60" s="8" t="str">
        <f t="shared" si="1"/>
        <v/>
      </c>
      <c r="K60" s="56" t="s">
        <v>174</v>
      </c>
      <c r="L60" s="16"/>
    </row>
    <row r="61" spans="1:12" ht="25.5" x14ac:dyDescent="0.2">
      <c r="A61" s="6">
        <f t="shared" si="2"/>
        <v>51</v>
      </c>
      <c r="B61" s="32"/>
      <c r="C61" s="51"/>
      <c r="D61" s="54"/>
      <c r="E61" s="9" t="s">
        <v>103</v>
      </c>
      <c r="F61" s="9" t="s">
        <v>105</v>
      </c>
      <c r="G61" s="8">
        <v>307</v>
      </c>
      <c r="H61" s="8" t="str">
        <f t="shared" si="7"/>
        <v/>
      </c>
      <c r="I61" s="8"/>
      <c r="J61" s="8" t="str">
        <f t="shared" si="1"/>
        <v/>
      </c>
      <c r="K61" s="58"/>
      <c r="L61" s="16"/>
    </row>
    <row r="62" spans="1:12" ht="76.5" x14ac:dyDescent="0.2">
      <c r="A62" s="6">
        <f t="shared" si="2"/>
        <v>52</v>
      </c>
      <c r="B62" s="32"/>
      <c r="C62" s="51"/>
      <c r="D62" s="54"/>
      <c r="E62" s="9" t="s">
        <v>254</v>
      </c>
      <c r="F62" s="9" t="s">
        <v>108</v>
      </c>
      <c r="G62" s="8">
        <v>307</v>
      </c>
      <c r="H62" s="8" t="str">
        <f t="shared" si="7"/>
        <v/>
      </c>
      <c r="I62" s="8"/>
      <c r="J62" s="8" t="str">
        <f t="shared" si="1"/>
        <v/>
      </c>
      <c r="K62" s="12" t="s">
        <v>175</v>
      </c>
      <c r="L62" s="16"/>
    </row>
    <row r="63" spans="1:12" ht="63.75" x14ac:dyDescent="0.2">
      <c r="A63" s="6">
        <f t="shared" si="2"/>
        <v>53</v>
      </c>
      <c r="B63" s="32"/>
      <c r="C63" s="51"/>
      <c r="D63" s="54"/>
      <c r="E63" s="9" t="s">
        <v>255</v>
      </c>
      <c r="F63" s="9" t="s">
        <v>199</v>
      </c>
      <c r="G63" s="8">
        <v>307</v>
      </c>
      <c r="H63" s="8" t="str">
        <f t="shared" si="7"/>
        <v/>
      </c>
      <c r="I63" s="8"/>
      <c r="J63" s="8" t="str">
        <f t="shared" si="1"/>
        <v/>
      </c>
      <c r="K63" s="12" t="s">
        <v>176</v>
      </c>
      <c r="L63" s="16"/>
    </row>
    <row r="64" spans="1:12" ht="51" x14ac:dyDescent="0.2">
      <c r="A64" s="6">
        <f t="shared" si="2"/>
        <v>54</v>
      </c>
      <c r="B64" s="32"/>
      <c r="C64" s="51"/>
      <c r="D64" s="54"/>
      <c r="E64" s="9" t="s">
        <v>106</v>
      </c>
      <c r="F64" s="9" t="s">
        <v>109</v>
      </c>
      <c r="G64" s="8">
        <v>307</v>
      </c>
      <c r="H64" s="8" t="str">
        <f t="shared" si="7"/>
        <v/>
      </c>
      <c r="I64" s="8"/>
      <c r="J64" s="8" t="str">
        <f t="shared" si="1"/>
        <v/>
      </c>
      <c r="K64" s="12" t="s">
        <v>177</v>
      </c>
      <c r="L64" s="10" t="s">
        <v>63</v>
      </c>
    </row>
    <row r="65" spans="1:12" ht="25.5" x14ac:dyDescent="0.2">
      <c r="A65" s="6">
        <f t="shared" si="2"/>
        <v>55</v>
      </c>
      <c r="B65" s="32"/>
      <c r="C65" s="51"/>
      <c r="D65" s="54"/>
      <c r="E65" s="9" t="s">
        <v>107</v>
      </c>
      <c r="F65" s="9" t="s">
        <v>200</v>
      </c>
      <c r="G65" s="8">
        <v>307</v>
      </c>
      <c r="H65" s="8" t="str">
        <f t="shared" si="7"/>
        <v/>
      </c>
      <c r="I65" s="8"/>
      <c r="J65" s="8" t="str">
        <f t="shared" si="1"/>
        <v/>
      </c>
      <c r="K65" s="12" t="s">
        <v>178</v>
      </c>
      <c r="L65" s="16"/>
    </row>
    <row r="66" spans="1:12" ht="38.25" x14ac:dyDescent="0.2">
      <c r="A66" s="6">
        <f t="shared" si="2"/>
        <v>56</v>
      </c>
      <c r="B66" s="32"/>
      <c r="C66" s="51"/>
      <c r="D66" s="54"/>
      <c r="E66" s="9" t="s">
        <v>256</v>
      </c>
      <c r="F66" s="9" t="s">
        <v>201</v>
      </c>
      <c r="G66" s="8">
        <v>307</v>
      </c>
      <c r="H66" s="8" t="str">
        <f t="shared" si="7"/>
        <v/>
      </c>
      <c r="I66" s="8"/>
      <c r="J66" s="8" t="str">
        <f t="shared" si="1"/>
        <v/>
      </c>
      <c r="K66" s="12" t="s">
        <v>179</v>
      </c>
      <c r="L66" s="16"/>
    </row>
    <row r="67" spans="1:12" ht="63.75" x14ac:dyDescent="0.2">
      <c r="A67" s="6">
        <f t="shared" si="2"/>
        <v>57</v>
      </c>
      <c r="B67" s="32"/>
      <c r="C67" s="52"/>
      <c r="D67" s="55"/>
      <c r="E67" s="9" t="s">
        <v>257</v>
      </c>
      <c r="F67" s="9" t="s">
        <v>110</v>
      </c>
      <c r="G67" s="8">
        <v>307</v>
      </c>
      <c r="H67" s="8" t="str">
        <f t="shared" si="7"/>
        <v/>
      </c>
      <c r="I67" s="8"/>
      <c r="J67" s="8" t="str">
        <f t="shared" si="1"/>
        <v/>
      </c>
      <c r="K67" s="12" t="s">
        <v>180</v>
      </c>
      <c r="L67" s="16"/>
    </row>
    <row r="68" spans="1:12" ht="51" x14ac:dyDescent="0.2">
      <c r="A68" s="6">
        <f t="shared" si="2"/>
        <v>58</v>
      </c>
      <c r="B68" s="32"/>
      <c r="C68" s="50" t="s">
        <v>42</v>
      </c>
      <c r="D68" s="53" t="s">
        <v>51</v>
      </c>
      <c r="E68" s="17" t="s">
        <v>43</v>
      </c>
      <c r="F68" s="18" t="s">
        <v>235</v>
      </c>
      <c r="G68" s="19">
        <v>100</v>
      </c>
      <c r="H68" s="8" t="str">
        <f t="shared" si="7"/>
        <v/>
      </c>
      <c r="I68" s="19">
        <v>200</v>
      </c>
      <c r="J68" s="8" t="str">
        <f t="shared" si="1"/>
        <v/>
      </c>
      <c r="K68" s="12" t="s">
        <v>172</v>
      </c>
      <c r="L68" s="7"/>
    </row>
    <row r="69" spans="1:12" ht="63.75" x14ac:dyDescent="0.2">
      <c r="A69" s="6">
        <f t="shared" si="2"/>
        <v>59</v>
      </c>
      <c r="B69" s="32"/>
      <c r="C69" s="51"/>
      <c r="D69" s="54"/>
      <c r="E69" s="17" t="s">
        <v>44</v>
      </c>
      <c r="F69" s="18" t="s">
        <v>236</v>
      </c>
      <c r="G69" s="19">
        <v>100</v>
      </c>
      <c r="H69" s="8" t="str">
        <f t="shared" si="7"/>
        <v/>
      </c>
      <c r="I69" s="19">
        <v>200</v>
      </c>
      <c r="J69" s="8" t="str">
        <f t="shared" si="1"/>
        <v/>
      </c>
      <c r="K69" s="12" t="s">
        <v>172</v>
      </c>
      <c r="L69" s="7"/>
    </row>
    <row r="70" spans="1:12" ht="63.75" x14ac:dyDescent="0.2">
      <c r="A70" s="6">
        <f t="shared" si="2"/>
        <v>60</v>
      </c>
      <c r="B70" s="32"/>
      <c r="C70" s="52"/>
      <c r="D70" s="55"/>
      <c r="E70" s="17" t="s">
        <v>45</v>
      </c>
      <c r="F70" s="18" t="s">
        <v>237</v>
      </c>
      <c r="G70" s="19">
        <v>100</v>
      </c>
      <c r="H70" s="8" t="str">
        <f t="shared" si="7"/>
        <v/>
      </c>
      <c r="I70" s="19">
        <v>300</v>
      </c>
      <c r="J70" s="8" t="str">
        <f t="shared" si="1"/>
        <v/>
      </c>
      <c r="K70" s="12" t="s">
        <v>172</v>
      </c>
      <c r="L70" s="7"/>
    </row>
    <row r="71" spans="1:12" ht="102" x14ac:dyDescent="0.2">
      <c r="A71" s="6">
        <f t="shared" si="2"/>
        <v>61</v>
      </c>
      <c r="B71" s="32"/>
      <c r="C71" s="50" t="s">
        <v>52</v>
      </c>
      <c r="D71" s="53" t="s">
        <v>51</v>
      </c>
      <c r="E71" s="17" t="s">
        <v>258</v>
      </c>
      <c r="F71" s="18" t="s">
        <v>36</v>
      </c>
      <c r="G71" s="19">
        <v>100</v>
      </c>
      <c r="H71" s="8" t="str">
        <f t="shared" si="7"/>
        <v/>
      </c>
      <c r="I71" s="19">
        <v>200</v>
      </c>
      <c r="J71" s="8" t="str">
        <f t="shared" si="1"/>
        <v/>
      </c>
      <c r="K71" s="12" t="s">
        <v>61</v>
      </c>
      <c r="L71" s="7"/>
    </row>
    <row r="72" spans="1:12" ht="102" x14ac:dyDescent="0.2">
      <c r="A72" s="6">
        <f t="shared" si="2"/>
        <v>62</v>
      </c>
      <c r="B72" s="32"/>
      <c r="C72" s="51"/>
      <c r="D72" s="54"/>
      <c r="E72" s="17" t="s">
        <v>259</v>
      </c>
      <c r="F72" s="18" t="s">
        <v>36</v>
      </c>
      <c r="G72" s="19">
        <v>100</v>
      </c>
      <c r="H72" s="8" t="str">
        <f t="shared" si="7"/>
        <v/>
      </c>
      <c r="I72" s="19">
        <v>200</v>
      </c>
      <c r="J72" s="8" t="str">
        <f t="shared" si="1"/>
        <v/>
      </c>
      <c r="K72" s="12" t="s">
        <v>60</v>
      </c>
      <c r="L72" s="7"/>
    </row>
    <row r="73" spans="1:12" ht="25.5" x14ac:dyDescent="0.2">
      <c r="A73" s="6">
        <f t="shared" si="2"/>
        <v>63</v>
      </c>
      <c r="B73" s="32"/>
      <c r="C73" s="51"/>
      <c r="D73" s="54"/>
      <c r="E73" s="17" t="s">
        <v>260</v>
      </c>
      <c r="F73" s="18" t="s">
        <v>37</v>
      </c>
      <c r="G73" s="19">
        <v>100</v>
      </c>
      <c r="H73" s="8" t="str">
        <f t="shared" si="7"/>
        <v/>
      </c>
      <c r="I73" s="19">
        <v>200</v>
      </c>
      <c r="J73" s="8" t="str">
        <f t="shared" si="1"/>
        <v/>
      </c>
      <c r="K73" s="11"/>
      <c r="L73" s="7"/>
    </row>
    <row r="74" spans="1:12" ht="51" x14ac:dyDescent="0.2">
      <c r="A74" s="6">
        <f t="shared" si="2"/>
        <v>64</v>
      </c>
      <c r="B74" s="32"/>
      <c r="C74" s="51"/>
      <c r="D74" s="54"/>
      <c r="E74" s="17" t="s">
        <v>40</v>
      </c>
      <c r="F74" s="18" t="s">
        <v>41</v>
      </c>
      <c r="G74" s="19">
        <v>100</v>
      </c>
      <c r="H74" s="8" t="str">
        <f t="shared" si="7"/>
        <v/>
      </c>
      <c r="I74" s="19">
        <v>200</v>
      </c>
      <c r="J74" s="8" t="str">
        <f t="shared" si="1"/>
        <v/>
      </c>
      <c r="K74" s="12"/>
      <c r="L74" s="7"/>
    </row>
    <row r="75" spans="1:12" s="2" customFormat="1" ht="51" x14ac:dyDescent="0.2">
      <c r="A75" s="6">
        <f t="shared" si="2"/>
        <v>65</v>
      </c>
      <c r="B75" s="32"/>
      <c r="C75" s="51"/>
      <c r="D75" s="54"/>
      <c r="E75" s="17" t="s">
        <v>59</v>
      </c>
      <c r="F75" s="18" t="s">
        <v>58</v>
      </c>
      <c r="G75" s="19">
        <v>100</v>
      </c>
      <c r="H75" s="8" t="str">
        <f t="shared" si="7"/>
        <v/>
      </c>
      <c r="I75" s="19">
        <v>200</v>
      </c>
      <c r="J75" s="8" t="str">
        <f t="shared" si="1"/>
        <v/>
      </c>
      <c r="K75" s="12"/>
      <c r="L75" s="7"/>
    </row>
    <row r="76" spans="1:12" ht="51" x14ac:dyDescent="0.2">
      <c r="A76" s="6">
        <f t="shared" ref="A76:A110" si="10">A75+1</f>
        <v>66</v>
      </c>
      <c r="B76" s="32"/>
      <c r="C76" s="51"/>
      <c r="D76" s="54"/>
      <c r="E76" s="17" t="s">
        <v>57</v>
      </c>
      <c r="F76" s="18" t="s">
        <v>35</v>
      </c>
      <c r="G76" s="19">
        <v>100</v>
      </c>
      <c r="H76" s="8" t="str">
        <f t="shared" ref="H76:H107" si="11">IF(B76=1,G76,"")</f>
        <v/>
      </c>
      <c r="I76" s="19">
        <v>200</v>
      </c>
      <c r="J76" s="8" t="str">
        <f t="shared" si="1"/>
        <v/>
      </c>
      <c r="K76" s="12" t="s">
        <v>62</v>
      </c>
      <c r="L76" s="10" t="s">
        <v>63</v>
      </c>
    </row>
    <row r="77" spans="1:12" s="2" customFormat="1" ht="51" x14ac:dyDescent="0.2">
      <c r="A77" s="6">
        <f t="shared" si="10"/>
        <v>67</v>
      </c>
      <c r="B77" s="32"/>
      <c r="C77" s="51"/>
      <c r="D77" s="54"/>
      <c r="E77" s="17" t="s">
        <v>56</v>
      </c>
      <c r="F77" s="18" t="s">
        <v>35</v>
      </c>
      <c r="G77" s="19">
        <v>100</v>
      </c>
      <c r="H77" s="8" t="str">
        <f t="shared" si="11"/>
        <v/>
      </c>
      <c r="I77" s="19">
        <v>200</v>
      </c>
      <c r="J77" s="8" t="str">
        <f t="shared" ref="J77:J110" si="12">IF(B77=1,I77,"")</f>
        <v/>
      </c>
      <c r="K77" s="12" t="s">
        <v>55</v>
      </c>
      <c r="L77" s="7"/>
    </row>
    <row r="78" spans="1:12" ht="51" x14ac:dyDescent="0.2">
      <c r="A78" s="6">
        <f t="shared" si="10"/>
        <v>68</v>
      </c>
      <c r="B78" s="32"/>
      <c r="C78" s="51"/>
      <c r="D78" s="54"/>
      <c r="E78" s="17" t="s">
        <v>38</v>
      </c>
      <c r="F78" s="18" t="s">
        <v>39</v>
      </c>
      <c r="G78" s="19">
        <v>100</v>
      </c>
      <c r="H78" s="8" t="str">
        <f t="shared" si="11"/>
        <v/>
      </c>
      <c r="I78" s="19">
        <v>200</v>
      </c>
      <c r="J78" s="8" t="str">
        <f t="shared" si="12"/>
        <v/>
      </c>
      <c r="K78" s="11"/>
      <c r="L78" s="7"/>
    </row>
    <row r="79" spans="1:12" s="2" customFormat="1" ht="51" x14ac:dyDescent="0.2">
      <c r="A79" s="6">
        <f t="shared" si="10"/>
        <v>69</v>
      </c>
      <c r="B79" s="32"/>
      <c r="C79" s="51"/>
      <c r="D79" s="54"/>
      <c r="E79" s="17" t="s">
        <v>54</v>
      </c>
      <c r="F79" s="18" t="s">
        <v>32</v>
      </c>
      <c r="G79" s="19">
        <v>100</v>
      </c>
      <c r="H79" s="8" t="str">
        <f t="shared" si="11"/>
        <v/>
      </c>
      <c r="I79" s="19">
        <v>200</v>
      </c>
      <c r="J79" s="8" t="str">
        <f t="shared" si="12"/>
        <v/>
      </c>
      <c r="K79" s="11"/>
      <c r="L79" s="7"/>
    </row>
    <row r="80" spans="1:12" ht="76.5" x14ac:dyDescent="0.2">
      <c r="A80" s="6">
        <f t="shared" si="10"/>
        <v>70</v>
      </c>
      <c r="B80" s="32"/>
      <c r="C80" s="51"/>
      <c r="D80" s="54"/>
      <c r="E80" s="17" t="s">
        <v>31</v>
      </c>
      <c r="F80" s="18" t="s">
        <v>32</v>
      </c>
      <c r="G80" s="19">
        <v>100</v>
      </c>
      <c r="H80" s="8" t="str">
        <f t="shared" si="11"/>
        <v/>
      </c>
      <c r="I80" s="19">
        <v>200</v>
      </c>
      <c r="J80" s="8" t="str">
        <f t="shared" si="12"/>
        <v/>
      </c>
      <c r="K80" s="12"/>
      <c r="L80" s="7"/>
    </row>
    <row r="81" spans="1:13" ht="38.25" x14ac:dyDescent="0.2">
      <c r="A81" s="6">
        <f t="shared" si="10"/>
        <v>71</v>
      </c>
      <c r="B81" s="32"/>
      <c r="C81" s="52"/>
      <c r="D81" s="55"/>
      <c r="E81" s="17" t="s">
        <v>33</v>
      </c>
      <c r="F81" s="18" t="s">
        <v>34</v>
      </c>
      <c r="G81" s="19">
        <v>100</v>
      </c>
      <c r="H81" s="8" t="str">
        <f t="shared" si="11"/>
        <v/>
      </c>
      <c r="I81" s="19">
        <v>200</v>
      </c>
      <c r="J81" s="8" t="str">
        <f t="shared" si="12"/>
        <v/>
      </c>
      <c r="K81" s="12"/>
      <c r="L81" s="7"/>
    </row>
    <row r="82" spans="1:13" ht="51" x14ac:dyDescent="0.2">
      <c r="A82" s="6">
        <f t="shared" si="10"/>
        <v>72</v>
      </c>
      <c r="B82" s="32"/>
      <c r="C82" s="50" t="s">
        <v>261</v>
      </c>
      <c r="D82" s="53" t="s">
        <v>51</v>
      </c>
      <c r="E82" s="17" t="s">
        <v>46</v>
      </c>
      <c r="F82" s="18" t="s">
        <v>47</v>
      </c>
      <c r="G82" s="19">
        <v>100</v>
      </c>
      <c r="H82" s="8" t="str">
        <f t="shared" si="11"/>
        <v/>
      </c>
      <c r="I82" s="19">
        <v>1800</v>
      </c>
      <c r="J82" s="8" t="str">
        <f t="shared" si="12"/>
        <v/>
      </c>
      <c r="K82" s="11"/>
      <c r="L82" s="7"/>
    </row>
    <row r="83" spans="1:13" ht="38.25" x14ac:dyDescent="0.2">
      <c r="A83" s="6">
        <f t="shared" si="10"/>
        <v>73</v>
      </c>
      <c r="B83" s="32"/>
      <c r="C83" s="52"/>
      <c r="D83" s="55"/>
      <c r="E83" s="17" t="s">
        <v>48</v>
      </c>
      <c r="F83" s="18" t="s">
        <v>47</v>
      </c>
      <c r="G83" s="19">
        <v>100</v>
      </c>
      <c r="H83" s="8" t="str">
        <f t="shared" si="11"/>
        <v/>
      </c>
      <c r="I83" s="19">
        <v>1800</v>
      </c>
      <c r="J83" s="8" t="str">
        <f t="shared" si="12"/>
        <v/>
      </c>
      <c r="K83" s="11"/>
      <c r="L83" s="7"/>
    </row>
    <row r="84" spans="1:13" ht="38.25" x14ac:dyDescent="0.2">
      <c r="A84" s="6">
        <f t="shared" si="10"/>
        <v>74</v>
      </c>
      <c r="B84" s="32"/>
      <c r="C84" s="9" t="s">
        <v>65</v>
      </c>
      <c r="D84" s="8" t="s">
        <v>51</v>
      </c>
      <c r="E84" s="17" t="s">
        <v>66</v>
      </c>
      <c r="F84" s="18" t="s">
        <v>64</v>
      </c>
      <c r="G84" s="19">
        <v>100</v>
      </c>
      <c r="H84" s="8" t="str">
        <f t="shared" si="11"/>
        <v/>
      </c>
      <c r="I84" s="19">
        <v>150</v>
      </c>
      <c r="J84" s="8" t="str">
        <f t="shared" si="12"/>
        <v/>
      </c>
      <c r="K84" s="12" t="s">
        <v>159</v>
      </c>
      <c r="L84" s="20" t="s">
        <v>158</v>
      </c>
    </row>
    <row r="85" spans="1:13" ht="63.75" x14ac:dyDescent="0.2">
      <c r="A85" s="6">
        <f t="shared" si="10"/>
        <v>75</v>
      </c>
      <c r="B85" s="32"/>
      <c r="C85" s="50" t="s">
        <v>133</v>
      </c>
      <c r="D85" s="53" t="s">
        <v>51</v>
      </c>
      <c r="E85" s="17" t="s">
        <v>130</v>
      </c>
      <c r="F85" s="63" t="s">
        <v>160</v>
      </c>
      <c r="G85" s="19">
        <v>100</v>
      </c>
      <c r="H85" s="8" t="str">
        <f t="shared" si="11"/>
        <v/>
      </c>
      <c r="I85" s="19">
        <v>150</v>
      </c>
      <c r="J85" s="8" t="str">
        <f t="shared" si="12"/>
        <v/>
      </c>
      <c r="K85" s="56" t="s">
        <v>161</v>
      </c>
      <c r="L85" s="59" t="s">
        <v>182</v>
      </c>
    </row>
    <row r="86" spans="1:13" ht="63.75" x14ac:dyDescent="0.2">
      <c r="A86" s="6">
        <f t="shared" si="10"/>
        <v>76</v>
      </c>
      <c r="B86" s="32"/>
      <c r="C86" s="51"/>
      <c r="D86" s="54"/>
      <c r="E86" s="17" t="s">
        <v>143</v>
      </c>
      <c r="F86" s="64"/>
      <c r="G86" s="19">
        <v>100</v>
      </c>
      <c r="H86" s="8" t="str">
        <f t="shared" si="11"/>
        <v/>
      </c>
      <c r="I86" s="19">
        <v>150</v>
      </c>
      <c r="J86" s="8" t="str">
        <f t="shared" si="12"/>
        <v/>
      </c>
      <c r="K86" s="57"/>
      <c r="L86" s="59"/>
    </row>
    <row r="87" spans="1:13" ht="63.75" x14ac:dyDescent="0.2">
      <c r="A87" s="6">
        <f t="shared" si="10"/>
        <v>77</v>
      </c>
      <c r="B87" s="32"/>
      <c r="C87" s="51"/>
      <c r="D87" s="54"/>
      <c r="E87" s="17" t="s">
        <v>144</v>
      </c>
      <c r="F87" s="65"/>
      <c r="G87" s="19">
        <v>100</v>
      </c>
      <c r="H87" s="8" t="str">
        <f t="shared" si="11"/>
        <v/>
      </c>
      <c r="I87" s="19">
        <v>150</v>
      </c>
      <c r="J87" s="8" t="str">
        <f t="shared" si="12"/>
        <v/>
      </c>
      <c r="K87" s="58"/>
      <c r="L87" s="59"/>
    </row>
    <row r="88" spans="1:13" ht="25.5" x14ac:dyDescent="0.2">
      <c r="A88" s="6">
        <f t="shared" si="10"/>
        <v>78</v>
      </c>
      <c r="B88" s="32"/>
      <c r="C88" s="52"/>
      <c r="D88" s="55"/>
      <c r="E88" s="17" t="s">
        <v>262</v>
      </c>
      <c r="F88" s="17" t="s">
        <v>162</v>
      </c>
      <c r="G88" s="19">
        <v>100</v>
      </c>
      <c r="H88" s="8" t="str">
        <f t="shared" si="11"/>
        <v/>
      </c>
      <c r="I88" s="19">
        <v>150</v>
      </c>
      <c r="J88" s="8" t="str">
        <f t="shared" si="12"/>
        <v/>
      </c>
      <c r="K88" s="12" t="s">
        <v>165</v>
      </c>
      <c r="L88" s="21"/>
    </row>
    <row r="89" spans="1:13" ht="76.5" x14ac:dyDescent="0.2">
      <c r="A89" s="6">
        <f t="shared" si="10"/>
        <v>79</v>
      </c>
      <c r="B89" s="32"/>
      <c r="C89" s="50" t="s">
        <v>131</v>
      </c>
      <c r="D89" s="53" t="s">
        <v>181</v>
      </c>
      <c r="E89" s="17" t="s">
        <v>134</v>
      </c>
      <c r="F89" s="63" t="s">
        <v>132</v>
      </c>
      <c r="G89" s="19">
        <v>526</v>
      </c>
      <c r="H89" s="8" t="str">
        <f t="shared" si="11"/>
        <v/>
      </c>
      <c r="I89" s="19"/>
      <c r="J89" s="8" t="str">
        <f t="shared" si="12"/>
        <v/>
      </c>
      <c r="K89" s="56" t="s">
        <v>164</v>
      </c>
      <c r="L89" s="59" t="s">
        <v>163</v>
      </c>
    </row>
    <row r="90" spans="1:13" ht="51" x14ac:dyDescent="0.2">
      <c r="A90" s="6">
        <f t="shared" si="10"/>
        <v>80</v>
      </c>
      <c r="B90" s="32"/>
      <c r="C90" s="51"/>
      <c r="D90" s="54"/>
      <c r="E90" s="17" t="s">
        <v>135</v>
      </c>
      <c r="F90" s="64"/>
      <c r="G90" s="19">
        <v>526</v>
      </c>
      <c r="H90" s="8" t="str">
        <f t="shared" si="11"/>
        <v/>
      </c>
      <c r="I90" s="19"/>
      <c r="J90" s="8" t="str">
        <f t="shared" si="12"/>
        <v/>
      </c>
      <c r="K90" s="57"/>
      <c r="L90" s="59"/>
    </row>
    <row r="91" spans="1:13" ht="51" x14ac:dyDescent="0.2">
      <c r="A91" s="6">
        <f t="shared" si="10"/>
        <v>81</v>
      </c>
      <c r="B91" s="32"/>
      <c r="C91" s="51"/>
      <c r="D91" s="54"/>
      <c r="E91" s="17" t="s">
        <v>136</v>
      </c>
      <c r="F91" s="64"/>
      <c r="G91" s="19">
        <v>526</v>
      </c>
      <c r="H91" s="8" t="str">
        <f t="shared" si="11"/>
        <v/>
      </c>
      <c r="I91" s="19"/>
      <c r="J91" s="8" t="str">
        <f t="shared" si="12"/>
        <v/>
      </c>
      <c r="K91" s="57"/>
      <c r="L91" s="59"/>
    </row>
    <row r="92" spans="1:13" ht="51" x14ac:dyDescent="0.2">
      <c r="A92" s="6">
        <f t="shared" si="10"/>
        <v>82</v>
      </c>
      <c r="B92" s="32"/>
      <c r="C92" s="51"/>
      <c r="D92" s="54"/>
      <c r="E92" s="17" t="s">
        <v>141</v>
      </c>
      <c r="F92" s="64"/>
      <c r="G92" s="19">
        <v>526</v>
      </c>
      <c r="H92" s="8" t="str">
        <f t="shared" si="11"/>
        <v/>
      </c>
      <c r="I92" s="19"/>
      <c r="J92" s="8" t="str">
        <f t="shared" si="12"/>
        <v/>
      </c>
      <c r="K92" s="57"/>
      <c r="L92" s="59"/>
    </row>
    <row r="93" spans="1:13" ht="51" x14ac:dyDescent="0.2">
      <c r="A93" s="6">
        <f t="shared" si="10"/>
        <v>83</v>
      </c>
      <c r="B93" s="32"/>
      <c r="C93" s="51"/>
      <c r="D93" s="54"/>
      <c r="E93" s="17" t="s">
        <v>142</v>
      </c>
      <c r="F93" s="64"/>
      <c r="G93" s="19">
        <v>526</v>
      </c>
      <c r="H93" s="8" t="str">
        <f t="shared" si="11"/>
        <v/>
      </c>
      <c r="I93" s="19"/>
      <c r="J93" s="8" t="str">
        <f t="shared" si="12"/>
        <v/>
      </c>
      <c r="K93" s="57"/>
      <c r="L93" s="59"/>
    </row>
    <row r="94" spans="1:13" ht="63.75" x14ac:dyDescent="0.2">
      <c r="A94" s="6">
        <f t="shared" si="10"/>
        <v>84</v>
      </c>
      <c r="B94" s="32"/>
      <c r="C94" s="51"/>
      <c r="D94" s="54"/>
      <c r="E94" s="17" t="s">
        <v>137</v>
      </c>
      <c r="F94" s="64"/>
      <c r="G94" s="19">
        <v>526</v>
      </c>
      <c r="H94" s="8" t="str">
        <f t="shared" si="11"/>
        <v/>
      </c>
      <c r="I94" s="19"/>
      <c r="J94" s="8" t="str">
        <f t="shared" si="12"/>
        <v/>
      </c>
      <c r="K94" s="57"/>
      <c r="L94" s="59"/>
    </row>
    <row r="95" spans="1:13" ht="51" x14ac:dyDescent="0.2">
      <c r="A95" s="6">
        <f t="shared" si="10"/>
        <v>85</v>
      </c>
      <c r="B95" s="32"/>
      <c r="C95" s="51"/>
      <c r="D95" s="54"/>
      <c r="E95" s="17" t="s">
        <v>138</v>
      </c>
      <c r="F95" s="64"/>
      <c r="G95" s="19">
        <v>526</v>
      </c>
      <c r="H95" s="8" t="str">
        <f t="shared" si="11"/>
        <v/>
      </c>
      <c r="I95" s="19"/>
      <c r="J95" s="8" t="str">
        <f t="shared" si="12"/>
        <v/>
      </c>
      <c r="K95" s="57"/>
      <c r="L95" s="59"/>
      <c r="M95" s="4" t="s">
        <v>63</v>
      </c>
    </row>
    <row r="96" spans="1:13" ht="51" x14ac:dyDescent="0.2">
      <c r="A96" s="6">
        <f t="shared" si="10"/>
        <v>86</v>
      </c>
      <c r="B96" s="32"/>
      <c r="C96" s="51"/>
      <c r="D96" s="54"/>
      <c r="E96" s="17" t="s">
        <v>139</v>
      </c>
      <c r="F96" s="64"/>
      <c r="G96" s="19">
        <v>526</v>
      </c>
      <c r="H96" s="8" t="str">
        <f t="shared" si="11"/>
        <v/>
      </c>
      <c r="I96" s="19"/>
      <c r="J96" s="8" t="str">
        <f t="shared" si="12"/>
        <v/>
      </c>
      <c r="K96" s="57"/>
      <c r="L96" s="59"/>
    </row>
    <row r="97" spans="1:13" ht="114.75" x14ac:dyDescent="0.2">
      <c r="A97" s="6">
        <f t="shared" si="10"/>
        <v>87</v>
      </c>
      <c r="B97" s="32"/>
      <c r="C97" s="51"/>
      <c r="D97" s="54"/>
      <c r="E97" s="17" t="s">
        <v>145</v>
      </c>
      <c r="F97" s="64"/>
      <c r="G97" s="19">
        <v>526</v>
      </c>
      <c r="H97" s="8" t="str">
        <f t="shared" si="11"/>
        <v/>
      </c>
      <c r="I97" s="19"/>
      <c r="J97" s="8" t="str">
        <f t="shared" si="12"/>
        <v/>
      </c>
      <c r="K97" s="57"/>
      <c r="L97" s="59"/>
    </row>
    <row r="98" spans="1:13" ht="51" x14ac:dyDescent="0.2">
      <c r="A98" s="6">
        <f t="shared" si="10"/>
        <v>88</v>
      </c>
      <c r="B98" s="32"/>
      <c r="C98" s="52"/>
      <c r="D98" s="55"/>
      <c r="E98" s="17" t="s">
        <v>140</v>
      </c>
      <c r="F98" s="65"/>
      <c r="G98" s="19">
        <v>526</v>
      </c>
      <c r="H98" s="8" t="str">
        <f t="shared" si="11"/>
        <v/>
      </c>
      <c r="I98" s="19"/>
      <c r="J98" s="8" t="str">
        <f t="shared" si="12"/>
        <v/>
      </c>
      <c r="K98" s="58"/>
      <c r="L98" s="59"/>
    </row>
    <row r="99" spans="1:13" ht="25.5" x14ac:dyDescent="0.2">
      <c r="A99" s="6">
        <f t="shared" si="10"/>
        <v>89</v>
      </c>
      <c r="B99" s="32"/>
      <c r="C99" s="50" t="s">
        <v>146</v>
      </c>
      <c r="D99" s="53" t="s">
        <v>181</v>
      </c>
      <c r="E99" s="17" t="s">
        <v>147</v>
      </c>
      <c r="F99" s="17" t="s">
        <v>148</v>
      </c>
      <c r="G99" s="19">
        <v>526</v>
      </c>
      <c r="H99" s="8" t="str">
        <f t="shared" si="11"/>
        <v/>
      </c>
      <c r="I99" s="19"/>
      <c r="J99" s="8" t="str">
        <f t="shared" si="12"/>
        <v/>
      </c>
      <c r="K99" s="56" t="s">
        <v>234</v>
      </c>
      <c r="L99" s="59"/>
    </row>
    <row r="100" spans="1:13" ht="25.5" x14ac:dyDescent="0.2">
      <c r="A100" s="6">
        <f t="shared" si="10"/>
        <v>90</v>
      </c>
      <c r="B100" s="32"/>
      <c r="C100" s="51"/>
      <c r="D100" s="54"/>
      <c r="E100" s="17" t="s">
        <v>149</v>
      </c>
      <c r="F100" s="17" t="s">
        <v>150</v>
      </c>
      <c r="G100" s="19">
        <v>526</v>
      </c>
      <c r="H100" s="8" t="str">
        <f t="shared" si="11"/>
        <v/>
      </c>
      <c r="I100" s="19"/>
      <c r="J100" s="8" t="str">
        <f t="shared" si="12"/>
        <v/>
      </c>
      <c r="K100" s="57"/>
      <c r="L100" s="59"/>
    </row>
    <row r="101" spans="1:13" ht="25.5" x14ac:dyDescent="0.2">
      <c r="A101" s="6">
        <f t="shared" si="10"/>
        <v>91</v>
      </c>
      <c r="B101" s="32"/>
      <c r="C101" s="51"/>
      <c r="D101" s="54"/>
      <c r="E101" s="17" t="s">
        <v>151</v>
      </c>
      <c r="F101" s="17" t="s">
        <v>152</v>
      </c>
      <c r="G101" s="19">
        <v>526</v>
      </c>
      <c r="H101" s="8" t="str">
        <f t="shared" si="11"/>
        <v/>
      </c>
      <c r="I101" s="19"/>
      <c r="J101" s="8" t="str">
        <f t="shared" si="12"/>
        <v/>
      </c>
      <c r="K101" s="57"/>
      <c r="L101" s="59"/>
    </row>
    <row r="102" spans="1:13" ht="25.5" x14ac:dyDescent="0.2">
      <c r="A102" s="6">
        <f t="shared" si="10"/>
        <v>92</v>
      </c>
      <c r="B102" s="32"/>
      <c r="C102" s="51"/>
      <c r="D102" s="54"/>
      <c r="E102" s="17" t="s">
        <v>153</v>
      </c>
      <c r="F102" s="17" t="s">
        <v>154</v>
      </c>
      <c r="G102" s="19">
        <v>526</v>
      </c>
      <c r="H102" s="8" t="str">
        <f t="shared" si="11"/>
        <v/>
      </c>
      <c r="I102" s="19"/>
      <c r="J102" s="8" t="str">
        <f t="shared" si="12"/>
        <v/>
      </c>
      <c r="K102" s="57"/>
      <c r="L102" s="59"/>
      <c r="M102" s="4" t="s">
        <v>63</v>
      </c>
    </row>
    <row r="103" spans="1:13" ht="38.25" x14ac:dyDescent="0.2">
      <c r="A103" s="6">
        <f t="shared" si="10"/>
        <v>93</v>
      </c>
      <c r="B103" s="32"/>
      <c r="C103" s="51"/>
      <c r="D103" s="54"/>
      <c r="E103" s="17" t="s">
        <v>155</v>
      </c>
      <c r="F103" s="17" t="s">
        <v>154</v>
      </c>
      <c r="G103" s="19">
        <v>526</v>
      </c>
      <c r="H103" s="8" t="str">
        <f t="shared" si="11"/>
        <v/>
      </c>
      <c r="I103" s="19"/>
      <c r="J103" s="8" t="str">
        <f t="shared" si="12"/>
        <v/>
      </c>
      <c r="K103" s="57"/>
      <c r="L103" s="59"/>
    </row>
    <row r="104" spans="1:13" ht="25.5" x14ac:dyDescent="0.2">
      <c r="A104" s="6">
        <f t="shared" si="10"/>
        <v>94</v>
      </c>
      <c r="B104" s="32"/>
      <c r="C104" s="52"/>
      <c r="D104" s="55"/>
      <c r="E104" s="17" t="s">
        <v>156</v>
      </c>
      <c r="F104" s="17" t="s">
        <v>157</v>
      </c>
      <c r="G104" s="19">
        <v>526</v>
      </c>
      <c r="H104" s="8" t="str">
        <f t="shared" si="11"/>
        <v/>
      </c>
      <c r="I104" s="19"/>
      <c r="J104" s="8" t="str">
        <f t="shared" si="12"/>
        <v/>
      </c>
      <c r="K104" s="58"/>
      <c r="L104" s="59"/>
    </row>
    <row r="105" spans="1:13" ht="25.5" x14ac:dyDescent="0.2">
      <c r="A105" s="6">
        <f t="shared" si="10"/>
        <v>95</v>
      </c>
      <c r="B105" s="32"/>
      <c r="C105" s="50" t="s">
        <v>212</v>
      </c>
      <c r="D105" s="53" t="s">
        <v>181</v>
      </c>
      <c r="E105" s="17" t="s">
        <v>213</v>
      </c>
      <c r="F105" s="17" t="s">
        <v>219</v>
      </c>
      <c r="G105" s="19">
        <v>473</v>
      </c>
      <c r="H105" s="8" t="str">
        <f t="shared" si="11"/>
        <v/>
      </c>
      <c r="I105" s="19"/>
      <c r="J105" s="8" t="str">
        <f t="shared" si="12"/>
        <v/>
      </c>
      <c r="K105" s="56" t="s">
        <v>224</v>
      </c>
      <c r="L105" s="59"/>
    </row>
    <row r="106" spans="1:13" ht="25.5" x14ac:dyDescent="0.2">
      <c r="A106" s="6">
        <f t="shared" si="10"/>
        <v>96</v>
      </c>
      <c r="B106" s="32"/>
      <c r="C106" s="51"/>
      <c r="D106" s="54"/>
      <c r="E106" s="17" t="s">
        <v>214</v>
      </c>
      <c r="F106" s="17" t="s">
        <v>220</v>
      </c>
      <c r="G106" s="19">
        <v>473</v>
      </c>
      <c r="H106" s="8" t="str">
        <f t="shared" si="11"/>
        <v/>
      </c>
      <c r="I106" s="19"/>
      <c r="J106" s="8" t="str">
        <f t="shared" si="12"/>
        <v/>
      </c>
      <c r="K106" s="57"/>
      <c r="L106" s="59"/>
    </row>
    <row r="107" spans="1:13" ht="63.75" x14ac:dyDescent="0.2">
      <c r="A107" s="6">
        <f t="shared" si="10"/>
        <v>97</v>
      </c>
      <c r="B107" s="32"/>
      <c r="C107" s="51"/>
      <c r="D107" s="54"/>
      <c r="E107" s="17" t="s">
        <v>215</v>
      </c>
      <c r="F107" s="17" t="s">
        <v>221</v>
      </c>
      <c r="G107" s="19">
        <v>473</v>
      </c>
      <c r="H107" s="8" t="str">
        <f t="shared" si="11"/>
        <v/>
      </c>
      <c r="I107" s="19"/>
      <c r="J107" s="8" t="str">
        <f t="shared" si="12"/>
        <v/>
      </c>
      <c r="K107" s="57"/>
      <c r="L107" s="59"/>
      <c r="M107" s="4" t="s">
        <v>63</v>
      </c>
    </row>
    <row r="108" spans="1:13" ht="63.75" x14ac:dyDescent="0.2">
      <c r="A108" s="6">
        <f t="shared" si="10"/>
        <v>98</v>
      </c>
      <c r="B108" s="32"/>
      <c r="C108" s="51"/>
      <c r="D108" s="54"/>
      <c r="E108" s="17" t="s">
        <v>216</v>
      </c>
      <c r="F108" s="17" t="s">
        <v>221</v>
      </c>
      <c r="G108" s="19">
        <v>473</v>
      </c>
      <c r="H108" s="8" t="str">
        <f t="shared" ref="H108:H110" si="13">IF(B108=1,G108,"")</f>
        <v/>
      </c>
      <c r="I108" s="19"/>
      <c r="J108" s="8" t="str">
        <f t="shared" si="12"/>
        <v/>
      </c>
      <c r="K108" s="57"/>
      <c r="L108" s="59"/>
    </row>
    <row r="109" spans="1:13" ht="25.5" x14ac:dyDescent="0.2">
      <c r="A109" s="6">
        <f t="shared" si="10"/>
        <v>99</v>
      </c>
      <c r="B109" s="32"/>
      <c r="C109" s="51"/>
      <c r="D109" s="54"/>
      <c r="E109" s="17" t="s">
        <v>217</v>
      </c>
      <c r="F109" s="17" t="s">
        <v>222</v>
      </c>
      <c r="G109" s="19">
        <v>473</v>
      </c>
      <c r="H109" s="8" t="str">
        <f t="shared" si="13"/>
        <v/>
      </c>
      <c r="I109" s="19"/>
      <c r="J109" s="8" t="str">
        <f t="shared" si="12"/>
        <v/>
      </c>
      <c r="K109" s="57"/>
      <c r="L109" s="59"/>
    </row>
    <row r="110" spans="1:13" ht="38.25" x14ac:dyDescent="0.2">
      <c r="A110" s="6">
        <f t="shared" si="10"/>
        <v>100</v>
      </c>
      <c r="B110" s="32"/>
      <c r="C110" s="52"/>
      <c r="D110" s="55"/>
      <c r="E110" s="17" t="s">
        <v>218</v>
      </c>
      <c r="F110" s="17" t="s">
        <v>223</v>
      </c>
      <c r="G110" s="19">
        <v>473</v>
      </c>
      <c r="H110" s="8" t="str">
        <f t="shared" si="13"/>
        <v/>
      </c>
      <c r="I110" s="19"/>
      <c r="J110" s="8" t="str">
        <f t="shared" si="12"/>
        <v/>
      </c>
      <c r="K110" s="58"/>
      <c r="L110" s="59"/>
    </row>
    <row r="111" spans="1:13" x14ac:dyDescent="0.2">
      <c r="A111" s="35"/>
      <c r="B111" s="35"/>
      <c r="C111" s="29"/>
      <c r="D111" s="25"/>
      <c r="E111" s="26"/>
      <c r="F111" s="26"/>
      <c r="G111" s="27"/>
      <c r="H111" s="25"/>
      <c r="I111" s="27"/>
      <c r="J111" s="25"/>
      <c r="K111" s="25"/>
      <c r="L111" s="28"/>
    </row>
    <row r="112" spans="1:13" x14ac:dyDescent="0.2">
      <c r="B112" s="23"/>
      <c r="C112" s="24"/>
      <c r="D112" s="23"/>
      <c r="E112" s="23"/>
      <c r="F112" s="23"/>
      <c r="G112" s="22"/>
      <c r="H112" s="23"/>
      <c r="I112" s="22"/>
      <c r="J112" s="23"/>
      <c r="K112" s="30"/>
      <c r="L112" s="23"/>
    </row>
    <row r="113" spans="2:12" x14ac:dyDescent="0.2">
      <c r="B113" s="23"/>
      <c r="C113" s="24"/>
      <c r="D113" s="23"/>
      <c r="E113" s="23"/>
      <c r="F113" s="23"/>
      <c r="G113" s="22"/>
      <c r="H113" s="23"/>
      <c r="I113" s="22"/>
      <c r="J113" s="23"/>
      <c r="K113" s="30"/>
      <c r="L113" s="23"/>
    </row>
  </sheetData>
  <sheetProtection algorithmName="SHA-512" hashValue="44SPGr60uCGQBIqMbiplzg64XcFqwRdXu9njNaGtilfS5/up/zl/VwfFb6at1p9SFng7sqFm7lRZaLL97sPv4A==" saltValue="917kDd/Z/L1S49QjvWumXQ==" spinCount="100000" sheet="1" objects="1" scenarios="1"/>
  <mergeCells count="38">
    <mergeCell ref="C47:C49"/>
    <mergeCell ref="C51:C53"/>
    <mergeCell ref="C54:C56"/>
    <mergeCell ref="L85:L87"/>
    <mergeCell ref="D89:D98"/>
    <mergeCell ref="D99:D104"/>
    <mergeCell ref="K99:K104"/>
    <mergeCell ref="L99:L104"/>
    <mergeCell ref="K89:K98"/>
    <mergeCell ref="L89:L98"/>
    <mergeCell ref="K33:K34"/>
    <mergeCell ref="K44:K45"/>
    <mergeCell ref="K60:K61"/>
    <mergeCell ref="F85:F87"/>
    <mergeCell ref="F89:F98"/>
    <mergeCell ref="K85:K87"/>
    <mergeCell ref="C31:C45"/>
    <mergeCell ref="C9:C30"/>
    <mergeCell ref="D9:D28"/>
    <mergeCell ref="D29:D30"/>
    <mergeCell ref="D31:D41"/>
    <mergeCell ref="D42:D45"/>
    <mergeCell ref="C105:C110"/>
    <mergeCell ref="D105:D110"/>
    <mergeCell ref="K105:K110"/>
    <mergeCell ref="L105:L110"/>
    <mergeCell ref="C58:C67"/>
    <mergeCell ref="C68:C70"/>
    <mergeCell ref="C85:C88"/>
    <mergeCell ref="D58:D67"/>
    <mergeCell ref="D68:D70"/>
    <mergeCell ref="C71:C81"/>
    <mergeCell ref="C89:C98"/>
    <mergeCell ref="C99:C104"/>
    <mergeCell ref="C82:C83"/>
    <mergeCell ref="D71:D81"/>
    <mergeCell ref="D82:D83"/>
    <mergeCell ref="D85:D88"/>
  </mergeCells>
  <conditionalFormatting sqref="E9:H13 E28:H30 E15:H26">
    <cfRule type="expression" dxfId="13" priority="14">
      <formula>$B9=1</formula>
    </cfRule>
  </conditionalFormatting>
  <conditionalFormatting sqref="K111 E31:H51 E53:H111">
    <cfRule type="expression" dxfId="12" priority="13">
      <formula>$B31=1</formula>
    </cfRule>
  </conditionalFormatting>
  <conditionalFormatting sqref="I9:I13 I28:I30 I15:I26">
    <cfRule type="expression" dxfId="11" priority="12">
      <formula>$B9=1</formula>
    </cfRule>
  </conditionalFormatting>
  <conditionalFormatting sqref="I111:J111 I31:I51 I53:I110">
    <cfRule type="expression" dxfId="10" priority="11">
      <formula>$B31=1</formula>
    </cfRule>
  </conditionalFormatting>
  <conditionalFormatting sqref="J9:J13 J53:J110 J28:J51 J15:J26">
    <cfRule type="expression" dxfId="9" priority="10">
      <formula>$B9=1</formula>
    </cfRule>
  </conditionalFormatting>
  <conditionalFormatting sqref="E52:H52">
    <cfRule type="expression" dxfId="8" priority="9">
      <formula>$B52=1</formula>
    </cfRule>
  </conditionalFormatting>
  <conditionalFormatting sqref="I52">
    <cfRule type="expression" dxfId="7" priority="8">
      <formula>$B52=1</formula>
    </cfRule>
  </conditionalFormatting>
  <conditionalFormatting sqref="J52">
    <cfRule type="expression" dxfId="6" priority="7">
      <formula>$B52=1</formula>
    </cfRule>
  </conditionalFormatting>
  <conditionalFormatting sqref="E27:H27">
    <cfRule type="expression" dxfId="5" priority="6">
      <formula>$B27=1</formula>
    </cfRule>
  </conditionalFormatting>
  <conditionalFormatting sqref="I27">
    <cfRule type="expression" dxfId="4" priority="5">
      <formula>$B27=1</formula>
    </cfRule>
  </conditionalFormatting>
  <conditionalFormatting sqref="J27">
    <cfRule type="expression" dxfId="3" priority="4">
      <formula>$B27=1</formula>
    </cfRule>
  </conditionalFormatting>
  <conditionalFormatting sqref="E14:H14">
    <cfRule type="expression" dxfId="2" priority="3">
      <formula>$B14=1</formula>
    </cfRule>
  </conditionalFormatting>
  <conditionalFormatting sqref="I14">
    <cfRule type="expression" dxfId="1" priority="2">
      <formula>$B14=1</formula>
    </cfRule>
  </conditionalFormatting>
  <conditionalFormatting sqref="J14">
    <cfRule type="expression" dxfId="0" priority="1">
      <formula>$B14=1</formula>
    </cfRule>
  </conditionalFormatting>
  <pageMargins left="0.19685039370078741" right="0.19685039370078741" top="0.39370078740157483"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
  <sheetViews>
    <sheetView workbookViewId="0">
      <selection activeCell="B6" sqref="B6"/>
    </sheetView>
  </sheetViews>
  <sheetFormatPr defaultRowHeight="15" x14ac:dyDescent="0.25"/>
  <cols>
    <col min="1" max="1" width="39.5703125" customWidth="1"/>
    <col min="2" max="2" width="22.85546875" customWidth="1"/>
    <col min="3" max="3" width="45.28515625" customWidth="1"/>
  </cols>
  <sheetData>
    <row r="2" spans="1:10" s="36" customFormat="1" ht="26.25" x14ac:dyDescent="0.4">
      <c r="A2" s="47" t="s">
        <v>229</v>
      </c>
      <c r="B2" s="46"/>
      <c r="C2" s="46"/>
      <c r="D2"/>
      <c r="E2"/>
      <c r="F2"/>
      <c r="G2"/>
      <c r="H2"/>
      <c r="I2"/>
      <c r="J2"/>
    </row>
    <row r="3" spans="1:10" s="36" customFormat="1" ht="60.75" customHeight="1" x14ac:dyDescent="0.4">
      <c r="A3" s="66" t="s">
        <v>240</v>
      </c>
      <c r="B3" s="66"/>
      <c r="C3" s="66"/>
      <c r="D3"/>
      <c r="E3"/>
      <c r="F3"/>
      <c r="G3"/>
      <c r="H3"/>
      <c r="I3"/>
      <c r="J3"/>
    </row>
    <row r="4" spans="1:10" s="36" customFormat="1" ht="26.25" x14ac:dyDescent="0.4">
      <c r="D4"/>
      <c r="E4"/>
      <c r="F4"/>
      <c r="G4"/>
      <c r="H4"/>
      <c r="I4"/>
      <c r="J4"/>
    </row>
    <row r="5" spans="1:10" s="36" customFormat="1" ht="26.25" x14ac:dyDescent="0.4">
      <c r="A5" s="37" t="s">
        <v>187</v>
      </c>
      <c r="B5" s="38">
        <v>500</v>
      </c>
    </row>
    <row r="6" spans="1:10" s="36" customFormat="1" ht="26.25" x14ac:dyDescent="0.4">
      <c r="A6" s="37" t="s">
        <v>188</v>
      </c>
      <c r="B6" s="38">
        <f>SUM(Deneyler!H9:H110)</f>
        <v>0</v>
      </c>
    </row>
    <row r="7" spans="1:10" s="36" customFormat="1" ht="26.25" x14ac:dyDescent="0.4">
      <c r="A7" s="37" t="s">
        <v>189</v>
      </c>
      <c r="B7" s="38">
        <f>0.18*(B5+B6)</f>
        <v>90</v>
      </c>
    </row>
    <row r="8" spans="1:10" s="36" customFormat="1" ht="26.25" x14ac:dyDescent="0.4">
      <c r="A8" s="37" t="s">
        <v>271</v>
      </c>
      <c r="B8" s="38">
        <f>0.00948*(B5+B6)</f>
        <v>4.74</v>
      </c>
    </row>
    <row r="9" spans="1:10" s="36" customFormat="1" ht="33.75" customHeight="1" x14ac:dyDescent="0.4">
      <c r="A9" s="37" t="s">
        <v>190</v>
      </c>
      <c r="B9" s="38">
        <f>SUM(B5:B8)</f>
        <v>594.74</v>
      </c>
    </row>
  </sheetData>
  <sheetProtection algorithmName="SHA-512" hashValue="cq6y7r5CJV96A72soSsBTuqtXV3aeMgGhoqScDwpo+wFVg2cfYUcfW2kmF+bX/vP8xzDgTa7WwK4z/0lpd8bRQ==" saltValue="L0vgx0YEfOoGEf4WezBgWA==" spinCount="100000" sheet="1" objects="1" scenarios="1"/>
  <mergeCells count="1">
    <mergeCell ref="A3:C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
  <sheetViews>
    <sheetView workbookViewId="0"/>
  </sheetViews>
  <sheetFormatPr defaultRowHeight="15" x14ac:dyDescent="0.25"/>
  <cols>
    <col min="1" max="1" width="38.5703125" customWidth="1"/>
    <col min="2" max="2" width="22.85546875" customWidth="1"/>
  </cols>
  <sheetData>
    <row r="2" spans="1:7" s="36" customFormat="1" ht="26.25" x14ac:dyDescent="0.4">
      <c r="A2" s="67" t="s">
        <v>230</v>
      </c>
      <c r="B2" s="67"/>
      <c r="C2" s="39"/>
      <c r="D2" s="39"/>
      <c r="E2" s="39"/>
      <c r="F2" s="39"/>
      <c r="G2" s="39"/>
    </row>
    <row r="3" spans="1:7" s="36" customFormat="1" ht="26.25" x14ac:dyDescent="0.4">
      <c r="A3" s="67" t="s">
        <v>238</v>
      </c>
      <c r="B3" s="67"/>
      <c r="C3" s="67"/>
      <c r="D3" s="67"/>
      <c r="E3" s="67"/>
      <c r="F3" s="67"/>
      <c r="G3" s="67"/>
    </row>
    <row r="4" spans="1:7" s="36" customFormat="1" ht="26.25" x14ac:dyDescent="0.4">
      <c r="A4" s="67" t="s">
        <v>239</v>
      </c>
      <c r="B4" s="67"/>
      <c r="C4" s="67"/>
      <c r="D4" s="67"/>
      <c r="E4" s="67"/>
      <c r="F4" s="67"/>
      <c r="G4" s="67"/>
    </row>
    <row r="5" spans="1:7" s="36" customFormat="1" ht="26.25" x14ac:dyDescent="0.4"/>
    <row r="6" spans="1:7" s="36" customFormat="1" ht="26.25" x14ac:dyDescent="0.4">
      <c r="A6" s="37"/>
      <c r="B6" s="38"/>
    </row>
    <row r="7" spans="1:7" s="36" customFormat="1" ht="26.25" x14ac:dyDescent="0.4">
      <c r="A7" s="37" t="s">
        <v>188</v>
      </c>
      <c r="B7" s="38">
        <f>SUM(Deneyler!J9:J110)</f>
        <v>0</v>
      </c>
    </row>
    <row r="8" spans="1:7" s="36" customFormat="1" ht="26.25" x14ac:dyDescent="0.4">
      <c r="A8" s="37" t="s">
        <v>189</v>
      </c>
      <c r="B8" s="38">
        <f>0.18*(B6+B7)</f>
        <v>0</v>
      </c>
    </row>
    <row r="9" spans="1:7" s="36" customFormat="1" ht="26.25" x14ac:dyDescent="0.4">
      <c r="A9" s="37" t="s">
        <v>271</v>
      </c>
      <c r="B9" s="38">
        <f>0.00948*B7</f>
        <v>0</v>
      </c>
    </row>
    <row r="10" spans="1:7" s="36" customFormat="1" ht="33.75" customHeight="1" x14ac:dyDescent="0.4">
      <c r="A10" s="37" t="s">
        <v>190</v>
      </c>
      <c r="B10" s="38">
        <f>SUM(B7:B9)</f>
        <v>0</v>
      </c>
    </row>
  </sheetData>
  <sheetProtection algorithmName="SHA-512" hashValue="zsfhYrrGDsKkFKfVTklBJVuAUWGcY79rtPZDb2g78FRfnZaazLhki+x3NOV3F9AXY1dtknPOK9l8hJhqrE6miQ==" saltValue="YXEuBDy3ijT1w8MjN671oQ==" spinCount="100000" sheet="1" objects="1" scenarios="1"/>
  <mergeCells count="3">
    <mergeCell ref="A2:B2"/>
    <mergeCell ref="A3:G3"/>
    <mergeCell ref="A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Deneyler</vt:lpstr>
      <vt:lpstr>DSİ TAKK'a Ödenecek Ücret</vt:lpstr>
      <vt:lpstr>İSTON'a Ödenecek Ücret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2023-05-08T07:34:19Z</dcterms:modified>
</cp:coreProperties>
</file>