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ml.chartshapes+xml"/>
  <Override PartName="/xl/charts/chart6.xml" ContentType="application/vnd.openxmlformats-officedocument.drawingml.chart+xml"/>
  <Override PartName="/xl/drawings/drawing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taylans\Desktop\RİP 2018\2018 Rip 13.08.2018 Güncellenecek Tablolar\"/>
    </mc:Choice>
  </mc:AlternateContent>
  <bookViews>
    <workbookView xWindow="480" yWindow="135" windowWidth="15600" windowHeight="11505"/>
  </bookViews>
  <sheets>
    <sheet name="2.4.2.Tablo" sheetId="3" r:id="rId1"/>
    <sheet name="Veri" sheetId="1" state="hidden" r:id="rId2"/>
    <sheet name="Sayfa1" sheetId="2" state="hidden" r:id="rId3"/>
  </sheets>
  <definedNames>
    <definedName name="_xlnm._FilterDatabase" localSheetId="2" hidden="1">Sayfa1!$S$1:$S$573</definedName>
    <definedName name="_xlnm._FilterDatabase" localSheetId="1" hidden="1">Veri!$B$3:$I$576</definedName>
    <definedName name="_xlnm.Print_Area" localSheetId="0">'2.4.2.Tablo'!$A$1:$S$618</definedName>
    <definedName name="_xlnm.Print_Area" localSheetId="1">Veri!$A$1:$J$577</definedName>
    <definedName name="_xlnm.Print_Titles" localSheetId="0">'2.4.2.Tablo'!$2:$3</definedName>
    <definedName name="_xlnm.Print_Titles" localSheetId="1">Veri!$2:$3</definedName>
  </definedNames>
  <calcPr calcId="162913"/>
  <pivotCaches>
    <pivotCache cacheId="0" r:id="rId4"/>
  </pivotCaches>
</workbook>
</file>

<file path=xl/calcChain.xml><?xml version="1.0" encoding="utf-8"?>
<calcChain xmlns="http://schemas.openxmlformats.org/spreadsheetml/2006/main">
  <c r="K2" i="2" l="1"/>
  <c r="K10" i="2" l="1"/>
  <c r="N3" i="2"/>
  <c r="N4" i="2"/>
  <c r="N5" i="2"/>
  <c r="N6" i="2"/>
  <c r="N7" i="2"/>
  <c r="N8" i="2"/>
  <c r="N9" i="2"/>
  <c r="N10" i="2"/>
  <c r="N11" i="2"/>
  <c r="N12" i="2"/>
  <c r="N13" i="2"/>
  <c r="N14" i="2"/>
  <c r="N15" i="2"/>
  <c r="N16" i="2"/>
  <c r="N17" i="2"/>
  <c r="N18"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2" i="2"/>
  <c r="K3" i="2"/>
  <c r="K4" i="2"/>
  <c r="K5" i="2"/>
  <c r="K6" i="2"/>
  <c r="K7" i="2"/>
  <c r="K8" i="2"/>
  <c r="K9" i="2"/>
  <c r="K11" i="2"/>
  <c r="K12" i="2"/>
  <c r="K13" i="2"/>
  <c r="K14" i="2"/>
  <c r="K15" i="2"/>
  <c r="K16" i="2"/>
  <c r="K17" i="2"/>
  <c r="K18" i="2"/>
  <c r="K20" i="2"/>
  <c r="K21" i="2"/>
  <c r="K22" i="2"/>
  <c r="K23" i="2"/>
  <c r="K24" i="2"/>
  <c r="K25" i="2"/>
  <c r="K26" i="2"/>
  <c r="K27" i="2"/>
  <c r="K28" i="2"/>
  <c r="K29" i="2"/>
  <c r="K31" i="2"/>
  <c r="K32" i="2"/>
  <c r="K33" i="2"/>
  <c r="K34" i="2"/>
  <c r="K35" i="2"/>
  <c r="K36" i="2"/>
  <c r="K37" i="2"/>
  <c r="K38" i="2"/>
  <c r="K39" i="2"/>
  <c r="K40" i="2"/>
  <c r="K42" i="2"/>
  <c r="K43" i="2"/>
  <c r="K44" i="2"/>
  <c r="K45" i="2"/>
  <c r="K46" i="2"/>
  <c r="K47" i="2"/>
  <c r="K48" i="2"/>
  <c r="K49" i="2"/>
  <c r="K50" i="2"/>
  <c r="K51" i="2"/>
  <c r="K52" i="2"/>
  <c r="K53" i="2"/>
  <c r="K54" i="2"/>
  <c r="K55" i="2"/>
  <c r="K56" i="2"/>
  <c r="K57" i="2"/>
  <c r="K58" i="2"/>
  <c r="K59" i="2"/>
  <c r="K60" i="2"/>
  <c r="K61" i="2"/>
  <c r="K62" i="2"/>
  <c r="K63" i="2"/>
  <c r="K64" i="2"/>
  <c r="K65" i="2"/>
  <c r="K66" i="2"/>
  <c r="K67" i="2"/>
  <c r="F573" i="2"/>
  <c r="Q3" i="2"/>
  <c r="Q4" i="2"/>
  <c r="Q5" i="2"/>
  <c r="Q6" i="2"/>
  <c r="Q7"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T31" i="2"/>
  <c r="T32" i="2"/>
  <c r="T35" i="2"/>
  <c r="T36" i="2"/>
  <c r="T37" i="2"/>
  <c r="T38" i="2"/>
  <c r="T41" i="2"/>
  <c r="T42" i="2"/>
  <c r="T43" i="2"/>
  <c r="T45" i="2"/>
  <c r="T46" i="2"/>
  <c r="T54" i="2"/>
  <c r="T56" i="2"/>
  <c r="T59" i="2"/>
  <c r="T60" i="2"/>
  <c r="T61" i="2"/>
  <c r="T63" i="2"/>
  <c r="T65" i="2"/>
  <c r="T67" i="2"/>
  <c r="T75" i="2"/>
  <c r="T79" i="2"/>
  <c r="T82" i="2"/>
  <c r="T83" i="2"/>
  <c r="T84" i="2"/>
  <c r="T85" i="2"/>
  <c r="T87" i="2"/>
  <c r="T92" i="2"/>
  <c r="T93" i="2"/>
  <c r="T95" i="2"/>
  <c r="T96" i="2"/>
  <c r="T97" i="2"/>
  <c r="T101" i="2"/>
  <c r="T105" i="2"/>
  <c r="T106" i="2"/>
  <c r="T107" i="2"/>
  <c r="T111" i="2"/>
  <c r="T112" i="2"/>
  <c r="T113" i="2"/>
  <c r="T114" i="2"/>
  <c r="T115" i="2"/>
  <c r="T116" i="2"/>
  <c r="T118" i="2"/>
  <c r="T119" i="2"/>
  <c r="T120" i="2"/>
  <c r="T122" i="2"/>
  <c r="T124" i="2"/>
  <c r="T125" i="2"/>
  <c r="T131" i="2"/>
  <c r="T134" i="2"/>
  <c r="T138" i="2"/>
  <c r="T142" i="2"/>
  <c r="T145" i="2"/>
  <c r="T146" i="2"/>
  <c r="T148" i="2"/>
  <c r="T149" i="2"/>
  <c r="T150" i="2"/>
  <c r="T153" i="2"/>
  <c r="T156" i="2"/>
  <c r="T161" i="2"/>
  <c r="T162" i="2"/>
  <c r="T163" i="2"/>
  <c r="T164" i="2"/>
  <c r="T165" i="2"/>
  <c r="T168" i="2"/>
  <c r="T170" i="2"/>
  <c r="T171" i="2"/>
  <c r="T172" i="2"/>
  <c r="T175" i="2"/>
  <c r="T176" i="2"/>
  <c r="T178" i="2"/>
  <c r="T180" i="2"/>
  <c r="T183" i="2"/>
  <c r="T184" i="2"/>
  <c r="T187" i="2"/>
  <c r="T191" i="2"/>
  <c r="T192" i="2"/>
  <c r="T193" i="2"/>
  <c r="T201" i="2"/>
  <c r="T202" i="2"/>
  <c r="T203" i="2"/>
  <c r="T204" i="2"/>
  <c r="T205" i="2"/>
  <c r="T206" i="2"/>
  <c r="T207" i="2"/>
  <c r="T209" i="2"/>
  <c r="T210" i="2"/>
  <c r="T211" i="2"/>
  <c r="T212" i="2"/>
  <c r="T221" i="2"/>
  <c r="T223" i="2"/>
  <c r="T229" i="2"/>
  <c r="T230" i="2"/>
  <c r="T231" i="2"/>
  <c r="T232" i="2"/>
  <c r="T234" i="2"/>
  <c r="T236" i="2"/>
  <c r="T239" i="2"/>
  <c r="T240" i="2"/>
  <c r="T241" i="2"/>
  <c r="T242" i="2"/>
  <c r="T243" i="2"/>
  <c r="T244" i="2"/>
  <c r="T245" i="2"/>
  <c r="T246" i="2"/>
  <c r="T249" i="2"/>
  <c r="T250" i="2"/>
  <c r="T254" i="2"/>
  <c r="T260" i="2"/>
  <c r="T261" i="2"/>
  <c r="T265" i="2"/>
  <c r="T266" i="2"/>
  <c r="T269" i="2"/>
  <c r="T270" i="2"/>
  <c r="T279" i="2"/>
  <c r="T280" i="2"/>
  <c r="T282" i="2"/>
  <c r="T287" i="2"/>
  <c r="T288" i="2"/>
  <c r="T293" i="2"/>
  <c r="T296" i="2"/>
  <c r="T312" i="2"/>
  <c r="T316" i="2"/>
  <c r="T317" i="2"/>
  <c r="T318" i="2"/>
  <c r="T320" i="2"/>
  <c r="T331" i="2"/>
  <c r="T337" i="2"/>
  <c r="T338" i="2"/>
  <c r="T345" i="2"/>
  <c r="T346" i="2"/>
  <c r="T358" i="2"/>
  <c r="T359" i="2"/>
  <c r="T360" i="2"/>
  <c r="T365" i="2"/>
  <c r="T371" i="2"/>
  <c r="T372" i="2"/>
  <c r="T373" i="2"/>
  <c r="T383" i="2"/>
  <c r="T384" i="2"/>
  <c r="T392" i="2"/>
  <c r="T410" i="2"/>
  <c r="T411" i="2"/>
  <c r="T413" i="2"/>
  <c r="T416" i="2"/>
  <c r="T418" i="2"/>
  <c r="T419" i="2"/>
  <c r="T426" i="2"/>
  <c r="T427" i="2"/>
  <c r="T428" i="2"/>
  <c r="T430" i="2"/>
  <c r="T431" i="2"/>
  <c r="T436" i="2"/>
  <c r="T437" i="2"/>
  <c r="T442" i="2"/>
  <c r="T443" i="2"/>
  <c r="T444" i="2"/>
  <c r="T445" i="2"/>
  <c r="T449" i="2"/>
  <c r="T457" i="2"/>
  <c r="T463" i="2"/>
  <c r="T480" i="2"/>
  <c r="T481" i="2"/>
  <c r="T483" i="2"/>
  <c r="T484" i="2"/>
  <c r="T487" i="2"/>
  <c r="T489" i="2"/>
  <c r="T491" i="2"/>
  <c r="T494" i="2"/>
  <c r="T495" i="2"/>
  <c r="T497" i="2"/>
  <c r="T504" i="2"/>
  <c r="T505" i="2"/>
  <c r="T506" i="2"/>
  <c r="T511" i="2"/>
  <c r="T512" i="2"/>
  <c r="T513" i="2"/>
  <c r="T514" i="2"/>
  <c r="T515" i="2"/>
  <c r="T516" i="2"/>
  <c r="T517" i="2"/>
  <c r="T520" i="2"/>
  <c r="T521" i="2"/>
  <c r="T522" i="2"/>
  <c r="T523" i="2"/>
  <c r="T524" i="2"/>
  <c r="T526" i="2"/>
  <c r="T528" i="2"/>
  <c r="T534" i="2"/>
  <c r="T535" i="2"/>
  <c r="T536" i="2"/>
  <c r="T538" i="2"/>
  <c r="T539" i="2"/>
  <c r="T540" i="2"/>
  <c r="T543" i="2"/>
  <c r="T544" i="2"/>
  <c r="T545" i="2"/>
  <c r="T546" i="2"/>
  <c r="T550" i="2"/>
  <c r="T551" i="2"/>
  <c r="T552" i="2"/>
  <c r="T558" i="2"/>
  <c r="T564" i="2"/>
  <c r="T566" i="2"/>
  <c r="T571" i="2"/>
  <c r="T572" i="2"/>
  <c r="T3" i="2"/>
  <c r="T4" i="2"/>
  <c r="T5" i="2"/>
  <c r="T6" i="2"/>
  <c r="T7" i="2"/>
  <c r="T8" i="2"/>
  <c r="T9" i="2"/>
  <c r="T10" i="2"/>
  <c r="T11" i="2"/>
  <c r="T12" i="2"/>
  <c r="T13" i="2"/>
  <c r="T14" i="2"/>
  <c r="T15" i="2"/>
  <c r="T17" i="2"/>
  <c r="T18" i="2"/>
  <c r="T22" i="2"/>
  <c r="T23" i="2"/>
  <c r="T24" i="2"/>
  <c r="T25" i="2"/>
  <c r="T26" i="2"/>
  <c r="T27" i="2"/>
  <c r="T28" i="2"/>
  <c r="T29" i="2"/>
  <c r="T2" i="2"/>
  <c r="S33" i="2"/>
  <c r="T33" i="2" s="1"/>
  <c r="S34" i="2"/>
  <c r="T34" i="2" s="1"/>
  <c r="S39" i="2"/>
  <c r="T39" i="2" s="1"/>
  <c r="S40" i="2"/>
  <c r="T40" i="2" s="1"/>
  <c r="S44" i="2"/>
  <c r="T44" i="2" s="1"/>
  <c r="S47" i="2"/>
  <c r="T47" i="2" s="1"/>
  <c r="S48" i="2"/>
  <c r="T48" i="2" s="1"/>
  <c r="S49" i="2"/>
  <c r="T49" i="2" s="1"/>
  <c r="S50" i="2"/>
  <c r="T50" i="2" s="1"/>
  <c r="S51" i="2"/>
  <c r="T51" i="2" s="1"/>
  <c r="S52" i="2"/>
  <c r="T52" i="2" s="1"/>
  <c r="S53" i="2"/>
  <c r="T53" i="2" s="1"/>
  <c r="S55" i="2"/>
  <c r="T55" i="2" s="1"/>
  <c r="S57" i="2"/>
  <c r="T57" i="2" s="1"/>
  <c r="S58" i="2"/>
  <c r="T58" i="2" s="1"/>
  <c r="S62" i="2"/>
  <c r="T62" i="2" s="1"/>
  <c r="S64" i="2"/>
  <c r="T64" i="2" s="1"/>
  <c r="S66" i="2"/>
  <c r="T66" i="2" s="1"/>
  <c r="S68" i="2"/>
  <c r="T68" i="2" s="1"/>
  <c r="S69" i="2"/>
  <c r="T69" i="2" s="1"/>
  <c r="S70" i="2"/>
  <c r="T70" i="2" s="1"/>
  <c r="S71" i="2"/>
  <c r="T71" i="2" s="1"/>
  <c r="S72" i="2"/>
  <c r="T72" i="2" s="1"/>
  <c r="S73" i="2"/>
  <c r="T73" i="2" s="1"/>
  <c r="S74" i="2"/>
  <c r="T74" i="2" s="1"/>
  <c r="S76" i="2"/>
  <c r="T76" i="2" s="1"/>
  <c r="S77" i="2"/>
  <c r="T77" i="2" s="1"/>
  <c r="S78" i="2"/>
  <c r="T78" i="2" s="1"/>
  <c r="S80" i="2"/>
  <c r="T80" i="2" s="1"/>
  <c r="S81" i="2"/>
  <c r="T81" i="2" s="1"/>
  <c r="S86" i="2"/>
  <c r="T86" i="2" s="1"/>
  <c r="S88" i="2"/>
  <c r="T88" i="2" s="1"/>
  <c r="S89" i="2"/>
  <c r="T89" i="2" s="1"/>
  <c r="S90" i="2"/>
  <c r="T90" i="2" s="1"/>
  <c r="S91" i="2"/>
  <c r="T91" i="2" s="1"/>
  <c r="S94" i="2"/>
  <c r="T94" i="2" s="1"/>
  <c r="S98" i="2"/>
  <c r="T98" i="2" s="1"/>
  <c r="S99" i="2"/>
  <c r="T99" i="2" s="1"/>
  <c r="S100" i="2"/>
  <c r="T100" i="2" s="1"/>
  <c r="S102" i="2"/>
  <c r="T102" i="2" s="1"/>
  <c r="S103" i="2"/>
  <c r="T103" i="2" s="1"/>
  <c r="S104" i="2"/>
  <c r="T104" i="2" s="1"/>
  <c r="S108" i="2"/>
  <c r="T108" i="2" s="1"/>
  <c r="S109" i="2"/>
  <c r="T109" i="2" s="1"/>
  <c r="S110" i="2"/>
  <c r="T110" i="2" s="1"/>
  <c r="S117" i="2"/>
  <c r="T117" i="2" s="1"/>
  <c r="S121" i="2"/>
  <c r="T121" i="2" s="1"/>
  <c r="S123" i="2"/>
  <c r="T123" i="2" s="1"/>
  <c r="S126" i="2"/>
  <c r="T126" i="2" s="1"/>
  <c r="S127" i="2"/>
  <c r="T127" i="2" s="1"/>
  <c r="S128" i="2"/>
  <c r="T128" i="2" s="1"/>
  <c r="S129" i="2"/>
  <c r="T129" i="2" s="1"/>
  <c r="S130" i="2"/>
  <c r="T130" i="2" s="1"/>
  <c r="S132" i="2"/>
  <c r="T132" i="2" s="1"/>
  <c r="S133" i="2"/>
  <c r="T133" i="2" s="1"/>
  <c r="S135" i="2"/>
  <c r="T135" i="2" s="1"/>
  <c r="S136" i="2"/>
  <c r="T136" i="2" s="1"/>
  <c r="S137" i="2"/>
  <c r="T137" i="2" s="1"/>
  <c r="S139" i="2"/>
  <c r="T139" i="2" s="1"/>
  <c r="S140" i="2"/>
  <c r="T140" i="2" s="1"/>
  <c r="S141" i="2"/>
  <c r="T141" i="2" s="1"/>
  <c r="S143" i="2"/>
  <c r="T143" i="2" s="1"/>
  <c r="S144" i="2"/>
  <c r="T144" i="2" s="1"/>
  <c r="S147" i="2"/>
  <c r="T147" i="2" s="1"/>
  <c r="S151" i="2"/>
  <c r="T151" i="2" s="1"/>
  <c r="S154" i="2"/>
  <c r="T154" i="2" s="1"/>
  <c r="S155" i="2"/>
  <c r="T155" i="2" s="1"/>
  <c r="S157" i="2"/>
  <c r="T157" i="2" s="1"/>
  <c r="S158" i="2"/>
  <c r="T158" i="2" s="1"/>
  <c r="S159" i="2"/>
  <c r="T159" i="2" s="1"/>
  <c r="S160" i="2"/>
  <c r="T160" i="2" s="1"/>
  <c r="S166" i="2"/>
  <c r="T166" i="2" s="1"/>
  <c r="S167" i="2"/>
  <c r="T167" i="2" s="1"/>
  <c r="S169" i="2"/>
  <c r="T169" i="2" s="1"/>
  <c r="S173" i="2"/>
  <c r="T173" i="2" s="1"/>
  <c r="S174" i="2"/>
  <c r="T174" i="2" s="1"/>
  <c r="S177" i="2"/>
  <c r="T177" i="2" s="1"/>
  <c r="S179" i="2"/>
  <c r="T179" i="2" s="1"/>
  <c r="S181" i="2"/>
  <c r="T181" i="2" s="1"/>
  <c r="S182" i="2"/>
  <c r="T182" i="2" s="1"/>
  <c r="S185" i="2"/>
  <c r="T185" i="2" s="1"/>
  <c r="S186" i="2"/>
  <c r="T186" i="2" s="1"/>
  <c r="S188" i="2"/>
  <c r="T188" i="2" s="1"/>
  <c r="S189" i="2"/>
  <c r="T189" i="2" s="1"/>
  <c r="S190" i="2"/>
  <c r="T190" i="2" s="1"/>
  <c r="S194" i="2"/>
  <c r="T194" i="2" s="1"/>
  <c r="S195" i="2"/>
  <c r="T195" i="2" s="1"/>
  <c r="S196" i="2"/>
  <c r="T196" i="2" s="1"/>
  <c r="S197" i="2"/>
  <c r="T197" i="2" s="1"/>
  <c r="S198" i="2"/>
  <c r="T198" i="2" s="1"/>
  <c r="S199" i="2"/>
  <c r="T199" i="2" s="1"/>
  <c r="S200" i="2"/>
  <c r="T200" i="2" s="1"/>
  <c r="S208" i="2"/>
  <c r="T208" i="2" s="1"/>
  <c r="S213" i="2"/>
  <c r="T213" i="2" s="1"/>
  <c r="S214" i="2"/>
  <c r="T214" i="2" s="1"/>
  <c r="S215" i="2"/>
  <c r="T215" i="2" s="1"/>
  <c r="S216" i="2"/>
  <c r="T216" i="2" s="1"/>
  <c r="S217" i="2"/>
  <c r="T217" i="2" s="1"/>
  <c r="S218" i="2"/>
  <c r="T218" i="2" s="1"/>
  <c r="S219" i="2"/>
  <c r="T219" i="2" s="1"/>
  <c r="S220" i="2"/>
  <c r="T220" i="2" s="1"/>
  <c r="S222" i="2"/>
  <c r="T222" i="2" s="1"/>
  <c r="S224" i="2"/>
  <c r="T224" i="2" s="1"/>
  <c r="S225" i="2"/>
  <c r="T225" i="2" s="1"/>
  <c r="S226" i="2"/>
  <c r="T226" i="2" s="1"/>
  <c r="S227" i="2"/>
  <c r="T227" i="2" s="1"/>
  <c r="S228" i="2"/>
  <c r="T228" i="2" s="1"/>
  <c r="S233" i="2"/>
  <c r="T233" i="2" s="1"/>
  <c r="S235" i="2"/>
  <c r="T235" i="2" s="1"/>
  <c r="S237" i="2"/>
  <c r="T237" i="2" s="1"/>
  <c r="S238" i="2"/>
  <c r="T238" i="2" s="1"/>
  <c r="S247" i="2"/>
  <c r="T247" i="2" s="1"/>
  <c r="S248" i="2"/>
  <c r="T248" i="2" s="1"/>
  <c r="S251" i="2"/>
  <c r="T251" i="2" s="1"/>
  <c r="S252" i="2"/>
  <c r="T252" i="2" s="1"/>
  <c r="S253" i="2"/>
  <c r="T253" i="2" s="1"/>
  <c r="S255" i="2"/>
  <c r="T255" i="2" s="1"/>
  <c r="S256" i="2"/>
  <c r="T256" i="2" s="1"/>
  <c r="S257" i="2"/>
  <c r="T257" i="2" s="1"/>
  <c r="S258" i="2"/>
  <c r="T258" i="2" s="1"/>
  <c r="S259" i="2"/>
  <c r="T259" i="2" s="1"/>
  <c r="S262" i="2"/>
  <c r="T262" i="2" s="1"/>
  <c r="S263" i="2"/>
  <c r="T263" i="2" s="1"/>
  <c r="S264" i="2"/>
  <c r="T264" i="2" s="1"/>
  <c r="S267" i="2"/>
  <c r="T267" i="2" s="1"/>
  <c r="S268" i="2"/>
  <c r="T268" i="2" s="1"/>
  <c r="S271" i="2"/>
  <c r="T271" i="2" s="1"/>
  <c r="S272" i="2"/>
  <c r="T272" i="2" s="1"/>
  <c r="S273" i="2"/>
  <c r="T273" i="2" s="1"/>
  <c r="S274" i="2"/>
  <c r="T274" i="2" s="1"/>
  <c r="S275" i="2"/>
  <c r="T275" i="2" s="1"/>
  <c r="S276" i="2"/>
  <c r="T276" i="2" s="1"/>
  <c r="S277" i="2"/>
  <c r="T277" i="2" s="1"/>
  <c r="S278" i="2"/>
  <c r="T278" i="2" s="1"/>
  <c r="S281" i="2"/>
  <c r="T281" i="2" s="1"/>
  <c r="S283" i="2"/>
  <c r="T283" i="2" s="1"/>
  <c r="S284" i="2"/>
  <c r="T284" i="2" s="1"/>
  <c r="S285" i="2"/>
  <c r="T285" i="2" s="1"/>
  <c r="S289" i="2"/>
  <c r="T289" i="2" s="1"/>
  <c r="S290" i="2"/>
  <c r="T290" i="2" s="1"/>
  <c r="S291" i="2"/>
  <c r="T291" i="2" s="1"/>
  <c r="S292" i="2"/>
  <c r="T292" i="2" s="1"/>
  <c r="S294" i="2"/>
  <c r="T294" i="2" s="1"/>
  <c r="S295" i="2"/>
  <c r="T295" i="2" s="1"/>
  <c r="S297" i="2"/>
  <c r="T297" i="2" s="1"/>
  <c r="S298" i="2"/>
  <c r="T298" i="2" s="1"/>
  <c r="S299" i="2"/>
  <c r="T299" i="2" s="1"/>
  <c r="S300" i="2"/>
  <c r="T300" i="2" s="1"/>
  <c r="S301" i="2"/>
  <c r="T301" i="2" s="1"/>
  <c r="S302" i="2"/>
  <c r="T302" i="2" s="1"/>
  <c r="S303" i="2"/>
  <c r="T303" i="2" s="1"/>
  <c r="S304" i="2"/>
  <c r="T304" i="2" s="1"/>
  <c r="S305" i="2"/>
  <c r="T305" i="2" s="1"/>
  <c r="S306" i="2"/>
  <c r="T306" i="2" s="1"/>
  <c r="S307" i="2"/>
  <c r="T307" i="2" s="1"/>
  <c r="S308" i="2"/>
  <c r="T308" i="2" s="1"/>
  <c r="S309" i="2"/>
  <c r="T309" i="2" s="1"/>
  <c r="S310" i="2"/>
  <c r="T310" i="2" s="1"/>
  <c r="S311" i="2"/>
  <c r="T311" i="2" s="1"/>
  <c r="S313" i="2"/>
  <c r="T313" i="2" s="1"/>
  <c r="S314" i="2"/>
  <c r="T314" i="2" s="1"/>
  <c r="S315" i="2"/>
  <c r="T315" i="2" s="1"/>
  <c r="S319" i="2"/>
  <c r="T319" i="2" s="1"/>
  <c r="S321" i="2"/>
  <c r="T321" i="2" s="1"/>
  <c r="S322" i="2"/>
  <c r="T322" i="2" s="1"/>
  <c r="S323" i="2"/>
  <c r="T323" i="2" s="1"/>
  <c r="S324" i="2"/>
  <c r="T324" i="2" s="1"/>
  <c r="S325" i="2"/>
  <c r="T325" i="2" s="1"/>
  <c r="S326" i="2"/>
  <c r="T326" i="2" s="1"/>
  <c r="S327" i="2"/>
  <c r="T327" i="2" s="1"/>
  <c r="S328" i="2"/>
  <c r="T328" i="2" s="1"/>
  <c r="S329" i="2"/>
  <c r="T329" i="2" s="1"/>
  <c r="S330" i="2"/>
  <c r="T330" i="2" s="1"/>
  <c r="S332" i="2"/>
  <c r="T332" i="2" s="1"/>
  <c r="S333" i="2"/>
  <c r="T333" i="2" s="1"/>
  <c r="S334" i="2"/>
  <c r="T334" i="2" s="1"/>
  <c r="S335" i="2"/>
  <c r="T335" i="2" s="1"/>
  <c r="S336" i="2"/>
  <c r="T336" i="2" s="1"/>
  <c r="S339" i="2"/>
  <c r="T339" i="2" s="1"/>
  <c r="S340" i="2"/>
  <c r="T340" i="2" s="1"/>
  <c r="S341" i="2"/>
  <c r="T341" i="2" s="1"/>
  <c r="S342" i="2"/>
  <c r="T342" i="2" s="1"/>
  <c r="S343" i="2"/>
  <c r="T343" i="2" s="1"/>
  <c r="S344" i="2"/>
  <c r="T344" i="2" s="1"/>
  <c r="S347" i="2"/>
  <c r="T347" i="2" s="1"/>
  <c r="S348" i="2"/>
  <c r="T348" i="2" s="1"/>
  <c r="S349" i="2"/>
  <c r="T349" i="2" s="1"/>
  <c r="S350" i="2"/>
  <c r="T350" i="2" s="1"/>
  <c r="S351" i="2"/>
  <c r="T351" i="2" s="1"/>
  <c r="S352" i="2"/>
  <c r="T352" i="2" s="1"/>
  <c r="S353" i="2"/>
  <c r="T353" i="2" s="1"/>
  <c r="S354" i="2"/>
  <c r="T354" i="2" s="1"/>
  <c r="S355" i="2"/>
  <c r="T355" i="2" s="1"/>
  <c r="S356" i="2"/>
  <c r="T356" i="2" s="1"/>
  <c r="S357" i="2"/>
  <c r="T357" i="2" s="1"/>
  <c r="S361" i="2"/>
  <c r="T361" i="2" s="1"/>
  <c r="S362" i="2"/>
  <c r="T362" i="2" s="1"/>
  <c r="S363" i="2"/>
  <c r="T363" i="2" s="1"/>
  <c r="S364" i="2"/>
  <c r="T364" i="2" s="1"/>
  <c r="S366" i="2"/>
  <c r="T366" i="2" s="1"/>
  <c r="S367" i="2"/>
  <c r="T367" i="2" s="1"/>
  <c r="S368" i="2"/>
  <c r="T368" i="2" s="1"/>
  <c r="S369" i="2"/>
  <c r="T369" i="2" s="1"/>
  <c r="S370" i="2"/>
  <c r="T370" i="2" s="1"/>
  <c r="S374" i="2"/>
  <c r="T374" i="2" s="1"/>
  <c r="S375" i="2"/>
  <c r="T375" i="2" s="1"/>
  <c r="S376" i="2"/>
  <c r="T376" i="2" s="1"/>
  <c r="S377" i="2"/>
  <c r="T377" i="2" s="1"/>
  <c r="S378" i="2"/>
  <c r="T378" i="2" s="1"/>
  <c r="S379" i="2"/>
  <c r="T379" i="2" s="1"/>
  <c r="S380" i="2"/>
  <c r="T380" i="2" s="1"/>
  <c r="S381" i="2"/>
  <c r="T381" i="2" s="1"/>
  <c r="S382" i="2"/>
  <c r="T382" i="2" s="1"/>
  <c r="S385" i="2"/>
  <c r="T385" i="2" s="1"/>
  <c r="S386" i="2"/>
  <c r="T386" i="2" s="1"/>
  <c r="S387" i="2"/>
  <c r="T387" i="2" s="1"/>
  <c r="S388" i="2"/>
  <c r="T388" i="2" s="1"/>
  <c r="S389" i="2"/>
  <c r="T389" i="2" s="1"/>
  <c r="S390" i="2"/>
  <c r="T390" i="2" s="1"/>
  <c r="S391" i="2"/>
  <c r="T391" i="2" s="1"/>
  <c r="S393" i="2"/>
  <c r="T393" i="2" s="1"/>
  <c r="S394" i="2"/>
  <c r="T394" i="2" s="1"/>
  <c r="S395" i="2"/>
  <c r="T395" i="2" s="1"/>
  <c r="S396" i="2"/>
  <c r="T396" i="2" s="1"/>
  <c r="S397" i="2"/>
  <c r="T397" i="2" s="1"/>
  <c r="S398" i="2"/>
  <c r="T398" i="2" s="1"/>
  <c r="S399" i="2"/>
  <c r="T399" i="2" s="1"/>
  <c r="S400" i="2"/>
  <c r="T400" i="2" s="1"/>
  <c r="S401" i="2"/>
  <c r="T401" i="2" s="1"/>
  <c r="S402" i="2"/>
  <c r="T402" i="2" s="1"/>
  <c r="S403" i="2"/>
  <c r="T403" i="2" s="1"/>
  <c r="S404" i="2"/>
  <c r="T404" i="2" s="1"/>
  <c r="S405" i="2"/>
  <c r="T405" i="2" s="1"/>
  <c r="S406" i="2"/>
  <c r="T406" i="2" s="1"/>
  <c r="S407" i="2"/>
  <c r="T407" i="2" s="1"/>
  <c r="S408" i="2"/>
  <c r="T408" i="2" s="1"/>
  <c r="S409" i="2"/>
  <c r="T409" i="2" s="1"/>
  <c r="S412" i="2"/>
  <c r="T412" i="2" s="1"/>
  <c r="S414" i="2"/>
  <c r="T414" i="2" s="1"/>
  <c r="S415" i="2"/>
  <c r="T415" i="2" s="1"/>
  <c r="S417" i="2"/>
  <c r="T417" i="2" s="1"/>
  <c r="S420" i="2"/>
  <c r="T420" i="2" s="1"/>
  <c r="S422" i="2"/>
  <c r="T422" i="2" s="1"/>
  <c r="S423" i="2"/>
  <c r="T423" i="2" s="1"/>
  <c r="S424" i="2"/>
  <c r="T424" i="2" s="1"/>
  <c r="S425" i="2"/>
  <c r="T425" i="2" s="1"/>
  <c r="S429" i="2"/>
  <c r="T429" i="2" s="1"/>
  <c r="S432" i="2"/>
  <c r="T432" i="2" s="1"/>
  <c r="S433" i="2"/>
  <c r="T433" i="2" s="1"/>
  <c r="S434" i="2"/>
  <c r="T434" i="2" s="1"/>
  <c r="S435" i="2"/>
  <c r="T435" i="2" s="1"/>
  <c r="S438" i="2"/>
  <c r="T438" i="2" s="1"/>
  <c r="S439" i="2"/>
  <c r="T439" i="2" s="1"/>
  <c r="S440" i="2"/>
  <c r="T440" i="2" s="1"/>
  <c r="S441" i="2"/>
  <c r="T441" i="2" s="1"/>
  <c r="S446" i="2"/>
  <c r="T446" i="2" s="1"/>
  <c r="S447" i="2"/>
  <c r="T447" i="2" s="1"/>
  <c r="S448" i="2"/>
  <c r="T448" i="2" s="1"/>
  <c r="S450" i="2"/>
  <c r="T450" i="2" s="1"/>
  <c r="S451" i="2"/>
  <c r="T451" i="2" s="1"/>
  <c r="S452" i="2"/>
  <c r="T452" i="2" s="1"/>
  <c r="S453" i="2"/>
  <c r="T453" i="2" s="1"/>
  <c r="S454" i="2"/>
  <c r="T454" i="2" s="1"/>
  <c r="S455" i="2"/>
  <c r="T455" i="2" s="1"/>
  <c r="S456" i="2"/>
  <c r="T456" i="2" s="1"/>
  <c r="S458" i="2"/>
  <c r="T458" i="2" s="1"/>
  <c r="S459" i="2"/>
  <c r="T459" i="2" s="1"/>
  <c r="S460" i="2"/>
  <c r="T460" i="2" s="1"/>
  <c r="S461" i="2"/>
  <c r="T461" i="2" s="1"/>
  <c r="S462" i="2"/>
  <c r="T462" i="2" s="1"/>
  <c r="S464" i="2"/>
  <c r="T464" i="2" s="1"/>
  <c r="S465" i="2"/>
  <c r="T465" i="2" s="1"/>
  <c r="S466" i="2"/>
  <c r="T466" i="2" s="1"/>
  <c r="S467" i="2"/>
  <c r="T467" i="2" s="1"/>
  <c r="S468" i="2"/>
  <c r="T468" i="2" s="1"/>
  <c r="S469" i="2"/>
  <c r="T469" i="2" s="1"/>
  <c r="S470" i="2"/>
  <c r="T470" i="2" s="1"/>
  <c r="S471" i="2"/>
  <c r="T471" i="2" s="1"/>
  <c r="S472" i="2"/>
  <c r="T472" i="2" s="1"/>
  <c r="S473" i="2"/>
  <c r="T473" i="2" s="1"/>
  <c r="S474" i="2"/>
  <c r="T474" i="2" s="1"/>
  <c r="S475" i="2"/>
  <c r="T475" i="2" s="1"/>
  <c r="S476" i="2"/>
  <c r="T476" i="2" s="1"/>
  <c r="S477" i="2"/>
  <c r="T477" i="2" s="1"/>
  <c r="S478" i="2"/>
  <c r="T478" i="2" s="1"/>
  <c r="S479" i="2"/>
  <c r="T479" i="2" s="1"/>
  <c r="S482" i="2"/>
  <c r="T482" i="2" s="1"/>
  <c r="S485" i="2"/>
  <c r="T485" i="2" s="1"/>
  <c r="S486" i="2"/>
  <c r="T486" i="2" s="1"/>
  <c r="S488" i="2"/>
  <c r="T488" i="2" s="1"/>
  <c r="S490" i="2"/>
  <c r="T490" i="2" s="1"/>
  <c r="S492" i="2"/>
  <c r="T492" i="2" s="1"/>
  <c r="S493" i="2"/>
  <c r="T493" i="2" s="1"/>
  <c r="S496" i="2"/>
  <c r="T496" i="2" s="1"/>
  <c r="S498" i="2"/>
  <c r="T498" i="2" s="1"/>
  <c r="S499" i="2"/>
  <c r="T499" i="2" s="1"/>
  <c r="S500" i="2"/>
  <c r="T500" i="2" s="1"/>
  <c r="S501" i="2"/>
  <c r="T501" i="2" s="1"/>
  <c r="S502" i="2"/>
  <c r="T502" i="2" s="1"/>
  <c r="S503" i="2"/>
  <c r="T503" i="2" s="1"/>
  <c r="S507" i="2"/>
  <c r="T507" i="2" s="1"/>
  <c r="S508" i="2"/>
  <c r="T508" i="2" s="1"/>
  <c r="S509" i="2"/>
  <c r="T509" i="2" s="1"/>
  <c r="S510" i="2"/>
  <c r="T510" i="2" s="1"/>
  <c r="S518" i="2"/>
  <c r="T518" i="2" s="1"/>
  <c r="S519" i="2"/>
  <c r="T519" i="2" s="1"/>
  <c r="S525" i="2"/>
  <c r="T525" i="2" s="1"/>
  <c r="S527" i="2"/>
  <c r="T527" i="2" s="1"/>
  <c r="S529" i="2"/>
  <c r="T529" i="2" s="1"/>
  <c r="S530" i="2"/>
  <c r="T530" i="2" s="1"/>
  <c r="S531" i="2"/>
  <c r="T531" i="2" s="1"/>
  <c r="S532" i="2"/>
  <c r="T532" i="2" s="1"/>
  <c r="S533" i="2"/>
  <c r="T533" i="2" s="1"/>
  <c r="S537" i="2"/>
  <c r="T537" i="2" s="1"/>
  <c r="S541" i="2"/>
  <c r="T541" i="2" s="1"/>
  <c r="S542" i="2"/>
  <c r="T542" i="2" s="1"/>
  <c r="S547" i="2"/>
  <c r="T547" i="2" s="1"/>
  <c r="S548" i="2"/>
  <c r="T548" i="2" s="1"/>
  <c r="S553" i="2"/>
  <c r="T553" i="2" s="1"/>
  <c r="S554" i="2"/>
  <c r="T554" i="2" s="1"/>
  <c r="S556" i="2"/>
  <c r="T556" i="2" s="1"/>
  <c r="S557" i="2"/>
  <c r="T557" i="2" s="1"/>
  <c r="S559" i="2"/>
  <c r="T559" i="2" s="1"/>
  <c r="S560" i="2"/>
  <c r="T560" i="2" s="1"/>
  <c r="S561" i="2"/>
  <c r="T561" i="2" s="1"/>
  <c r="S562" i="2"/>
  <c r="T562" i="2" s="1"/>
  <c r="S563" i="2"/>
  <c r="T563" i="2" s="1"/>
  <c r="S565" i="2"/>
  <c r="T565" i="2" s="1"/>
  <c r="S567" i="2"/>
  <c r="T567" i="2" s="1"/>
  <c r="S568" i="2"/>
  <c r="T568" i="2" s="1"/>
  <c r="S569" i="2"/>
  <c r="T569" i="2" s="1"/>
  <c r="S570" i="2"/>
  <c r="T570" i="2" s="1"/>
  <c r="S19" i="2"/>
  <c r="T19" i="2" s="1"/>
  <c r="S20" i="2"/>
  <c r="T20" i="2" s="1"/>
  <c r="S21" i="2"/>
  <c r="T21" i="2" s="1"/>
  <c r="S30" i="2"/>
  <c r="T30" i="2" s="1"/>
  <c r="S16" i="2"/>
  <c r="T16" i="2" s="1"/>
  <c r="S555" i="2"/>
  <c r="T555" i="2" s="1"/>
  <c r="S549" i="2"/>
  <c r="T549" i="2" s="1"/>
  <c r="S421" i="2"/>
  <c r="T421" i="2" s="1"/>
  <c r="S286" i="2"/>
  <c r="T286" i="2" s="1"/>
  <c r="S152" i="2"/>
  <c r="T152" i="2" s="1"/>
  <c r="E555" i="2"/>
  <c r="E549" i="2"/>
  <c r="E515" i="2"/>
  <c r="E499" i="2"/>
  <c r="E421" i="2"/>
  <c r="E382" i="2"/>
  <c r="E286" i="2"/>
  <c r="E250" i="2"/>
  <c r="E211" i="2"/>
  <c r="E152" i="2"/>
  <c r="E67" i="2"/>
  <c r="E59" i="2"/>
  <c r="E17" i="2"/>
  <c r="F423" i="1" l="1"/>
  <c r="F384" i="1"/>
  <c r="F288" i="1"/>
  <c r="F252" i="1"/>
  <c r="F213" i="1"/>
  <c r="F154" i="1"/>
  <c r="L3" i="2" l="1"/>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2" i="2"/>
  <c r="G307" i="2"/>
  <c r="K41" i="2" s="1"/>
  <c r="G245" i="2"/>
  <c r="G242" i="2"/>
  <c r="K30" i="2" s="1"/>
  <c r="H110" i="2"/>
  <c r="G110" i="2"/>
  <c r="K19" i="2" s="1"/>
  <c r="H105" i="2"/>
  <c r="N19" i="2" s="1"/>
  <c r="G573" i="2" l="1"/>
  <c r="H573" i="2"/>
  <c r="Q2" i="2"/>
  <c r="Q97" i="2" s="1"/>
  <c r="K68" i="2"/>
  <c r="F557" i="1" l="1"/>
  <c r="N68" i="2" l="1"/>
  <c r="L68" i="2" l="1"/>
  <c r="I112" i="1"/>
  <c r="H112" i="1"/>
  <c r="F517" i="1"/>
  <c r="H309" i="1"/>
  <c r="H244" i="1" l="1"/>
  <c r="I107" i="1"/>
  <c r="I575" i="1" l="1"/>
  <c r="I576" i="1" s="1"/>
  <c r="F501" i="1"/>
  <c r="F61" i="1"/>
  <c r="F551" i="1"/>
  <c r="F19" i="1"/>
  <c r="F69" i="1"/>
  <c r="H247" i="1"/>
  <c r="H575" i="1" s="1"/>
  <c r="H576" i="1" l="1"/>
</calcChain>
</file>

<file path=xl/sharedStrings.xml><?xml version="1.0" encoding="utf-8"?>
<sst xmlns="http://schemas.openxmlformats.org/spreadsheetml/2006/main" count="6096" uniqueCount="801">
  <si>
    <t>Topuk Sant.</t>
  </si>
  <si>
    <t>2009-2010</t>
  </si>
  <si>
    <t>16.02.2012
14.11.2013</t>
  </si>
  <si>
    <t>Adana</t>
  </si>
  <si>
    <t>Adıyaman</t>
  </si>
  <si>
    <t>Amasya</t>
  </si>
  <si>
    <t>Ankara</t>
  </si>
  <si>
    <t>Antalya</t>
  </si>
  <si>
    <t>Ardahan</t>
  </si>
  <si>
    <t>Artvin</t>
  </si>
  <si>
    <t>Aydın</t>
  </si>
  <si>
    <t>Balıkesir</t>
  </si>
  <si>
    <t>Bartın</t>
  </si>
  <si>
    <t>Batman</t>
  </si>
  <si>
    <t>Bayburt</t>
  </si>
  <si>
    <t>Bilecik</t>
  </si>
  <si>
    <t>Bingöl</t>
  </si>
  <si>
    <t>Bitlis</t>
  </si>
  <si>
    <t>Bolu</t>
  </si>
  <si>
    <t>Bursa</t>
  </si>
  <si>
    <t>Çankırı</t>
  </si>
  <si>
    <t>Çorum</t>
  </si>
  <si>
    <t>Denizli</t>
  </si>
  <si>
    <t>Diyarbakır</t>
  </si>
  <si>
    <t>Düzce</t>
  </si>
  <si>
    <t>Elazığ</t>
  </si>
  <si>
    <t>Erzincan</t>
  </si>
  <si>
    <t>Erzurum</t>
  </si>
  <si>
    <t>Eskişehir</t>
  </si>
  <si>
    <t>Gaziantep</t>
  </si>
  <si>
    <t>Giresun</t>
  </si>
  <si>
    <t>Gümüşhane</t>
  </si>
  <si>
    <t>Hakkari</t>
  </si>
  <si>
    <t>Hatay</t>
  </si>
  <si>
    <t>Iğdır</t>
  </si>
  <si>
    <t>Isparta</t>
  </si>
  <si>
    <t>Kahramanmaraş</t>
  </si>
  <si>
    <t>Karabük</t>
  </si>
  <si>
    <t>Karaman</t>
  </si>
  <si>
    <t>Kars</t>
  </si>
  <si>
    <t>Kastamonu</t>
  </si>
  <si>
    <t>Kayseri</t>
  </si>
  <si>
    <t>Kırıkkale</t>
  </si>
  <si>
    <t>Kocaeli</t>
  </si>
  <si>
    <t>Konya</t>
  </si>
  <si>
    <t>Kütahya</t>
  </si>
  <si>
    <t>Malatya</t>
  </si>
  <si>
    <t>Mersin</t>
  </si>
  <si>
    <t>Muğla</t>
  </si>
  <si>
    <t>Muş</t>
  </si>
  <si>
    <t>Nevşehir</t>
  </si>
  <si>
    <t>Niğde</t>
  </si>
  <si>
    <t>Ordu</t>
  </si>
  <si>
    <t>Osmaniye</t>
  </si>
  <si>
    <t>Rize</t>
  </si>
  <si>
    <t>Sakarya</t>
  </si>
  <si>
    <t>Samsun</t>
  </si>
  <si>
    <t>Siirt</t>
  </si>
  <si>
    <t>Sinop</t>
  </si>
  <si>
    <t>Sivas</t>
  </si>
  <si>
    <t>Tokat</t>
  </si>
  <si>
    <t>Trabzon</t>
  </si>
  <si>
    <t>Tunceli</t>
  </si>
  <si>
    <t>Van</t>
  </si>
  <si>
    <t>Zonguldak</t>
  </si>
  <si>
    <t>İli</t>
  </si>
  <si>
    <t>Tipi</t>
  </si>
  <si>
    <t>İşletmeye Alınma Tarihi</t>
  </si>
  <si>
    <t xml:space="preserve">Ortalama Enerji Üretimi
(GWh/Yıl)
</t>
  </si>
  <si>
    <t>Baraj</t>
  </si>
  <si>
    <t>Göl</t>
  </si>
  <si>
    <t>İsale Hattı</t>
  </si>
  <si>
    <t>Kanal</t>
  </si>
  <si>
    <t>Kanal (Tünelli)</t>
  </si>
  <si>
    <t>Kuvvet Tüneli</t>
  </si>
  <si>
    <t>Nehir</t>
  </si>
  <si>
    <t>TR221</t>
  </si>
  <si>
    <t>TR321</t>
  </si>
  <si>
    <t>TR322</t>
  </si>
  <si>
    <t>TR323</t>
  </si>
  <si>
    <t>TR332</t>
  </si>
  <si>
    <t>Afyonkarahisar</t>
  </si>
  <si>
    <t>TR333</t>
  </si>
  <si>
    <t>TR411</t>
  </si>
  <si>
    <t>TR412</t>
  </si>
  <si>
    <t>TR413</t>
  </si>
  <si>
    <t>TR424</t>
  </si>
  <si>
    <t>TR510</t>
  </si>
  <si>
    <t>TR521</t>
  </si>
  <si>
    <t>TR522</t>
  </si>
  <si>
    <t>TR611</t>
  </si>
  <si>
    <t>TR612</t>
  </si>
  <si>
    <t>TR621</t>
  </si>
  <si>
    <t>TR622</t>
  </si>
  <si>
    <t>TR631</t>
  </si>
  <si>
    <t>TR632</t>
  </si>
  <si>
    <t>TR633</t>
  </si>
  <si>
    <t>TR711</t>
  </si>
  <si>
    <t>TR713</t>
  </si>
  <si>
    <t>TR714</t>
  </si>
  <si>
    <t>TR721</t>
  </si>
  <si>
    <t>TR722</t>
  </si>
  <si>
    <t>TR811</t>
  </si>
  <si>
    <t>TR821</t>
  </si>
  <si>
    <t>TR822</t>
  </si>
  <si>
    <t>TR823</t>
  </si>
  <si>
    <t>TR831</t>
  </si>
  <si>
    <t>TR832</t>
  </si>
  <si>
    <t>TR833</t>
  </si>
  <si>
    <t>TR834</t>
  </si>
  <si>
    <t>TR901</t>
  </si>
  <si>
    <t>TR902</t>
  </si>
  <si>
    <t>TR905</t>
  </si>
  <si>
    <t>TR906</t>
  </si>
  <si>
    <t>TRA11</t>
  </si>
  <si>
    <t>TRA12</t>
  </si>
  <si>
    <t>TRA13</t>
  </si>
  <si>
    <t>TRA22</t>
  </si>
  <si>
    <t>TRB11</t>
  </si>
  <si>
    <t>TRB12</t>
  </si>
  <si>
    <t>TRB13</t>
  </si>
  <si>
    <t>TRB14</t>
  </si>
  <si>
    <t>TRB21</t>
  </si>
  <si>
    <t>TRB22</t>
  </si>
  <si>
    <t>TRB24</t>
  </si>
  <si>
    <t>TRC11</t>
  </si>
  <si>
    <t>TRC12</t>
  </si>
  <si>
    <t>TRC22</t>
  </si>
  <si>
    <t>TRC32</t>
  </si>
  <si>
    <t>TR421</t>
  </si>
  <si>
    <t>TR422</t>
  </si>
  <si>
    <t>TR423</t>
  </si>
  <si>
    <t>TR812</t>
  </si>
  <si>
    <t>TR813</t>
  </si>
  <si>
    <t>TR903</t>
  </si>
  <si>
    <t>TR904</t>
  </si>
  <si>
    <t>TRA23</t>
  </si>
  <si>
    <t>TRA24</t>
  </si>
  <si>
    <t>TRB23</t>
  </si>
  <si>
    <t>TRC34</t>
  </si>
  <si>
    <t>Şanlıurfa</t>
  </si>
  <si>
    <t>TRC21</t>
  </si>
  <si>
    <t>Proje Adı</t>
  </si>
  <si>
    <t>Kurulu Güç (MW)</t>
  </si>
  <si>
    <t>Pazarköy-Akyazı HES</t>
  </si>
  <si>
    <t>Haraklı-Hendek HES</t>
  </si>
  <si>
    <t>Bozüyük HES</t>
  </si>
  <si>
    <t>İvriz  HES</t>
  </si>
  <si>
    <t>Dere HES</t>
  </si>
  <si>
    <t>Göksu HES</t>
  </si>
  <si>
    <t>Ladik-Büyükkızoğlu  HES</t>
  </si>
  <si>
    <t xml:space="preserve">Kısık HES </t>
  </si>
  <si>
    <t>Arpaçay-Telek HES</t>
  </si>
  <si>
    <t>Esendal  HES</t>
  </si>
  <si>
    <t>Bozkır HES</t>
  </si>
  <si>
    <t>Ermenek  HES</t>
  </si>
  <si>
    <t>Suuçtu-Mustafa Kemal Paşa HES</t>
  </si>
  <si>
    <t>Değirmendere HES</t>
  </si>
  <si>
    <t>Karaçay HES</t>
  </si>
  <si>
    <t>Kuzuculu HES</t>
  </si>
  <si>
    <t>Erkenek HES</t>
  </si>
  <si>
    <t>Derme-Kapuluk HES</t>
  </si>
  <si>
    <t>Çemişgezek HES</t>
  </si>
  <si>
    <t>Sızır HES</t>
  </si>
  <si>
    <t>Pınarbaşı HES</t>
  </si>
  <si>
    <t>Bünyan HES</t>
  </si>
  <si>
    <t>Turunçova-Finike HES</t>
  </si>
  <si>
    <t>Ahlat  HES</t>
  </si>
  <si>
    <t>Adilcevaz HES</t>
  </si>
  <si>
    <t>Malazgirt  HES</t>
  </si>
  <si>
    <t>Varto-Sönmez HES</t>
  </si>
  <si>
    <t>Otluca  HES</t>
  </si>
  <si>
    <t>Kovada I HES</t>
  </si>
  <si>
    <t>Besni HES</t>
  </si>
  <si>
    <t>Bayburt  HES</t>
  </si>
  <si>
    <t>Kayadibi  HES</t>
  </si>
  <si>
    <t>Hasanlar Barajı ve HES</t>
  </si>
  <si>
    <t>Berdan Barajı ve HES</t>
  </si>
  <si>
    <t>İkizdere HES</t>
  </si>
  <si>
    <t>İnegöl-Cerrah HES</t>
  </si>
  <si>
    <t>İznik-Dereköy HES</t>
  </si>
  <si>
    <t>Kayaköy HES</t>
  </si>
  <si>
    <t>Çamardı HES</t>
  </si>
  <si>
    <t>Girlevik II HES</t>
  </si>
  <si>
    <t>Mercan HES</t>
  </si>
  <si>
    <t>Tohma-Medik HES</t>
  </si>
  <si>
    <t>Yamula Barajı ve HES</t>
  </si>
  <si>
    <t>Birecik Barajı ve HES</t>
  </si>
  <si>
    <t>Çayköy (Aksu) HES</t>
  </si>
  <si>
    <t>Dinar II HES</t>
  </si>
  <si>
    <t>Sütçüler HES</t>
  </si>
  <si>
    <t>Ahiköy I HES</t>
  </si>
  <si>
    <t>Ahiköy II HES</t>
  </si>
  <si>
    <t>Suçatı Barajı ve HES</t>
  </si>
  <si>
    <t>Çal HES</t>
  </si>
  <si>
    <t>Fethiye HES</t>
  </si>
  <si>
    <t>Gaziler HES</t>
  </si>
  <si>
    <t>Koyulhisar</t>
  </si>
  <si>
    <t>Açma HES</t>
  </si>
  <si>
    <t>Adacami HES</t>
  </si>
  <si>
    <t>Adasu HES</t>
  </si>
  <si>
    <t>Ağkolu HES</t>
  </si>
  <si>
    <t>Akbaş HES</t>
  </si>
  <si>
    <t>Akçay HES</t>
  </si>
  <si>
    <t>Akkaya HES</t>
  </si>
  <si>
    <t>Akkent-Çalkuyucak HES</t>
  </si>
  <si>
    <t>Akköy-Espiye HES</t>
  </si>
  <si>
    <t>Akocak HES</t>
  </si>
  <si>
    <t>Alakır HES</t>
  </si>
  <si>
    <t>Anak HES</t>
  </si>
  <si>
    <t>Andırın  HES</t>
  </si>
  <si>
    <t>Aralık HES</t>
  </si>
  <si>
    <t>Aslancık Barajı HES</t>
  </si>
  <si>
    <t>Ayancık HES</t>
  </si>
  <si>
    <t>Başak HES</t>
  </si>
  <si>
    <t xml:space="preserve">Başaran HES </t>
  </si>
  <si>
    <t>Bayburt HES</t>
  </si>
  <si>
    <t>Bayramlı HES</t>
  </si>
  <si>
    <t>Bektemur HES</t>
  </si>
  <si>
    <t>Bereket I HES (Serbest Ürt)</t>
  </si>
  <si>
    <t>Berke HES</t>
  </si>
  <si>
    <t>Birkapılı HES (Serbest Ürt)</t>
  </si>
  <si>
    <t>Bucakköy HES</t>
  </si>
  <si>
    <t>Burçak  HES</t>
  </si>
  <si>
    <t>Büyükdüz HES</t>
  </si>
  <si>
    <t>Can I HES</t>
  </si>
  <si>
    <t xml:space="preserve">Cansu HES </t>
  </si>
  <si>
    <t>Cevizlidere HES</t>
  </si>
  <si>
    <t>Çakırlar HES</t>
  </si>
  <si>
    <t>Çakıt HES</t>
  </si>
  <si>
    <t xml:space="preserve">Çaldere HES </t>
  </si>
  <si>
    <t>Çamlıkaya HES</t>
  </si>
  <si>
    <t>Çanakçı HES</t>
  </si>
  <si>
    <t>Çataloluk HES</t>
  </si>
  <si>
    <t>Çeltikdere HES</t>
  </si>
  <si>
    <t>Çeşmebaşı HES</t>
  </si>
  <si>
    <t>Çınar I HES</t>
  </si>
  <si>
    <t xml:space="preserve">Çifteköprü HES </t>
  </si>
  <si>
    <t>Çobanlı HES</t>
  </si>
  <si>
    <t>Çoraklı HES</t>
  </si>
  <si>
    <t>Çukurçayı HES</t>
  </si>
  <si>
    <t>Damlapınar HES</t>
  </si>
  <si>
    <t>Daran  HES</t>
  </si>
  <si>
    <t>Darca HES</t>
  </si>
  <si>
    <t>Darıveren HES</t>
  </si>
  <si>
    <t>Defne HES</t>
  </si>
  <si>
    <t>Değirmen HES</t>
  </si>
  <si>
    <t>Değirmenüstü HES</t>
  </si>
  <si>
    <t>Demirciler HES</t>
  </si>
  <si>
    <t>Diyoban HES</t>
  </si>
  <si>
    <t>Dodurgalar HES</t>
  </si>
  <si>
    <t>Doğankaya HES</t>
  </si>
  <si>
    <t>Doruk HES (Akfen)</t>
  </si>
  <si>
    <t>Ege I HES</t>
  </si>
  <si>
    <t>Eğer HES</t>
  </si>
  <si>
    <t>Eğlence I HES</t>
  </si>
  <si>
    <t>Erem HES</t>
  </si>
  <si>
    <t>Erenköy HES</t>
  </si>
  <si>
    <t>Erenler HES</t>
  </si>
  <si>
    <t>Erfelek HES</t>
  </si>
  <si>
    <t>Esendurak HES</t>
  </si>
  <si>
    <t>Eskiköy HES</t>
  </si>
  <si>
    <t>Eşen I Barajı HES</t>
  </si>
  <si>
    <t>Feke I HES</t>
  </si>
  <si>
    <t>Feslek HES (Serbest Ürt)</t>
  </si>
  <si>
    <t>Fındık HES</t>
  </si>
  <si>
    <t xml:space="preserve">Fırnıs HES </t>
  </si>
  <si>
    <t>Gecür HES</t>
  </si>
  <si>
    <t>Gelinkaya HES</t>
  </si>
  <si>
    <t>Gök HES</t>
  </si>
  <si>
    <t>Gökgedik HES</t>
  </si>
  <si>
    <t>Gökmen HES</t>
  </si>
  <si>
    <t xml:space="preserve">Gökyar HES </t>
  </si>
  <si>
    <t xml:space="preserve">Gözede I HES </t>
  </si>
  <si>
    <t>Güneşli HES</t>
  </si>
  <si>
    <t>Güzelçay I HES</t>
  </si>
  <si>
    <t>Güzeloluk HES</t>
  </si>
  <si>
    <t>Hacınınoğlu Kandil  HES</t>
  </si>
  <si>
    <t>Hamzalı HES</t>
  </si>
  <si>
    <t>Hasankale HES</t>
  </si>
  <si>
    <t>Hasanlar Kanal HES</t>
  </si>
  <si>
    <t>Horu HES</t>
  </si>
  <si>
    <t>Horyan HES</t>
  </si>
  <si>
    <t>Irmak HES</t>
  </si>
  <si>
    <t>İncesu HES</t>
  </si>
  <si>
    <t>İncirli HES</t>
  </si>
  <si>
    <t>Kahta I HES</t>
  </si>
  <si>
    <t xml:space="preserve">Kale HES </t>
  </si>
  <si>
    <t>Kale HES</t>
  </si>
  <si>
    <t xml:space="preserve">Kalealtı HES </t>
  </si>
  <si>
    <t>Kalen I HES</t>
  </si>
  <si>
    <t>Aksu HES</t>
  </si>
  <si>
    <t>Kaletepe HES</t>
  </si>
  <si>
    <t>Kandil Dağdelen HES</t>
  </si>
  <si>
    <t>Karaköy HES</t>
  </si>
  <si>
    <t xml:space="preserve">Karasu HES </t>
  </si>
  <si>
    <t>Karasu I HES</t>
  </si>
  <si>
    <t>Karasu V  HES</t>
  </si>
  <si>
    <t>Kargılık HES (Serbest Ürt)</t>
  </si>
  <si>
    <t>Karşıyaka HES</t>
  </si>
  <si>
    <t>Kartalkaya HES</t>
  </si>
  <si>
    <t>Kavakçalı HES</t>
  </si>
  <si>
    <t>Kavşak Bendi HES</t>
  </si>
  <si>
    <t>Kayabükü HES</t>
  </si>
  <si>
    <t xml:space="preserve">Keban Deresi HES </t>
  </si>
  <si>
    <t>Keklicek HES</t>
  </si>
  <si>
    <t>Kemerçayır HES</t>
  </si>
  <si>
    <t>Kepezkaya HES</t>
  </si>
  <si>
    <t>Kıran HES</t>
  </si>
  <si>
    <t>Kırıkdağ HES</t>
  </si>
  <si>
    <t>Kıy HES</t>
  </si>
  <si>
    <t>Kirazlık HES</t>
  </si>
  <si>
    <t>Koçak HES</t>
  </si>
  <si>
    <t>Koruköy HES</t>
  </si>
  <si>
    <t>Kozan HES (Kozan Barajı Dipsavak Çıkışı)</t>
  </si>
  <si>
    <t>Kozdere HES</t>
  </si>
  <si>
    <t>Köknar HES</t>
  </si>
  <si>
    <t>Köprübaşı HES</t>
  </si>
  <si>
    <t>Köyobası HES</t>
  </si>
  <si>
    <t>Kulp I HES</t>
  </si>
  <si>
    <t>Kumköy HES</t>
  </si>
  <si>
    <t>Kürce HES</t>
  </si>
  <si>
    <t>Mavi HES</t>
  </si>
  <si>
    <t xml:space="preserve">Molu HES  </t>
  </si>
  <si>
    <t>Murgul HES</t>
  </si>
  <si>
    <t>Narinkale HES</t>
  </si>
  <si>
    <t>Niksar HES</t>
  </si>
  <si>
    <t>Ordu HES</t>
  </si>
  <si>
    <t>Ortaçağ HES</t>
  </si>
  <si>
    <t>Osmancık HES</t>
  </si>
  <si>
    <t>Otluca HES</t>
  </si>
  <si>
    <t>Oylat I HES</t>
  </si>
  <si>
    <t>Ören HES</t>
  </si>
  <si>
    <t>Özlüce (Çoruh) HES</t>
  </si>
  <si>
    <t>Pamukova HES (Serbest Ürt)</t>
  </si>
  <si>
    <t>Papart HES</t>
  </si>
  <si>
    <t>Pirinçli HES</t>
  </si>
  <si>
    <t xml:space="preserve">Polat HES </t>
  </si>
  <si>
    <t>Poyraz HES</t>
  </si>
  <si>
    <t>Remsu HES</t>
  </si>
  <si>
    <t>Saf I HES</t>
  </si>
  <si>
    <t>Sancar HES</t>
  </si>
  <si>
    <t>Saraçbendi HES</t>
  </si>
  <si>
    <t>Sarıhıdır I HES</t>
  </si>
  <si>
    <t>Sarıkavak HES</t>
  </si>
  <si>
    <t>Sarımehmet HES</t>
  </si>
  <si>
    <t>Sarıtepe HES</t>
  </si>
  <si>
    <t xml:space="preserve">Sarmaşık I HES </t>
  </si>
  <si>
    <t>Sayan HES</t>
  </si>
  <si>
    <t>Sena HES</t>
  </si>
  <si>
    <t>Sırakonaklar HES</t>
  </si>
  <si>
    <t>Sırma HES</t>
  </si>
  <si>
    <t>Soğukpınar HES</t>
  </si>
  <si>
    <t>Sukenarı HES</t>
  </si>
  <si>
    <t>Suluköy HES</t>
  </si>
  <si>
    <t>Sümer HES</t>
  </si>
  <si>
    <t>Şifrin HES</t>
  </si>
  <si>
    <t>Taşova-Yenidereköy HES</t>
  </si>
  <si>
    <t xml:space="preserve">Tayfun HES </t>
  </si>
  <si>
    <t>Tefen HES</t>
  </si>
  <si>
    <t>Telli-I HES</t>
  </si>
  <si>
    <t>Tınaztepe HES</t>
  </si>
  <si>
    <t>Tocak I HES</t>
  </si>
  <si>
    <t>Torlar HES</t>
  </si>
  <si>
    <t>Toros HES</t>
  </si>
  <si>
    <t>Tuztaşı HES</t>
  </si>
  <si>
    <t>Üçhanlar HES</t>
  </si>
  <si>
    <t>Üçharmanlar HES</t>
  </si>
  <si>
    <t>Üçkaya HES</t>
  </si>
  <si>
    <t>Üzümlü HES</t>
  </si>
  <si>
    <t>Vizara Reg. HES</t>
  </si>
  <si>
    <t>Yahyabey HES</t>
  </si>
  <si>
    <t>Yamaç HES   (Mehmetli Barajı )</t>
  </si>
  <si>
    <t>Yaprak HES</t>
  </si>
  <si>
    <t>Yaşıl HES</t>
  </si>
  <si>
    <t>Yavuz  HES</t>
  </si>
  <si>
    <t>Yavuz HES</t>
  </si>
  <si>
    <t>Yayla HES</t>
  </si>
  <si>
    <t>Yaylabel HES</t>
  </si>
  <si>
    <t>Yazı HES</t>
  </si>
  <si>
    <t>Yazyurdu HES</t>
  </si>
  <si>
    <t>Yeşil HES</t>
  </si>
  <si>
    <t>Yeşilvadi HES</t>
  </si>
  <si>
    <t>Yokuşlu Kalkandere HES</t>
  </si>
  <si>
    <t xml:space="preserve">Yukarı Mercan HES </t>
  </si>
  <si>
    <t>Yüce HES</t>
  </si>
  <si>
    <t>Gönen Barajı ve HES</t>
  </si>
  <si>
    <t xml:space="preserve">Aksu Reg. ve Şahmallar HES </t>
  </si>
  <si>
    <t>Alkumru Barajı ve HES</t>
  </si>
  <si>
    <t>Araklı I Reg. ve HES</t>
  </si>
  <si>
    <t>Arca Reg. ve HES</t>
  </si>
  <si>
    <t>Arpa Reg. ve HES</t>
  </si>
  <si>
    <t>Avanos Reg. ve Cemel HES</t>
  </si>
  <si>
    <t>Avcılar Reg. ve  HES</t>
  </si>
  <si>
    <t>Bağışlı Reg. ve HES</t>
  </si>
  <si>
    <t>Balkodu I Reg. ve HES</t>
  </si>
  <si>
    <t>Balkusan Barajı ve HES</t>
  </si>
  <si>
    <t>Bayramhacılı Barajı ve HES</t>
  </si>
  <si>
    <t>Boyabat Barajı ve HES</t>
  </si>
  <si>
    <t>Boztepe Reg. ve HES</t>
  </si>
  <si>
    <t>Bulam Reg ve  HES</t>
  </si>
  <si>
    <t>Burç Bendi ve HES</t>
  </si>
  <si>
    <t>Cevizlik Barajı ve HES</t>
  </si>
  <si>
    <t>Ceyhan Barajı ve HES</t>
  </si>
  <si>
    <t>Cindere Barajı ve HES</t>
  </si>
  <si>
    <t>Cüniş Reg. ve HES</t>
  </si>
  <si>
    <t>Çağlayan Reg. ve HES</t>
  </si>
  <si>
    <t>Çakırman Reg. ve HES</t>
  </si>
  <si>
    <t xml:space="preserve">Çalkışla Reg. ve HES </t>
  </si>
  <si>
    <t>Çambaşı Reg. ve HES</t>
  </si>
  <si>
    <t>Çarşamba Reg. ve HES</t>
  </si>
  <si>
    <t xml:space="preserve">Çaygören Barajı ve HES </t>
  </si>
  <si>
    <t>Çenger Reg. ve HES</t>
  </si>
  <si>
    <t>Çermikler Barajı ve HES</t>
  </si>
  <si>
    <t>Çırakdamı Reg. ve HES</t>
  </si>
  <si>
    <t>Çiğdem Reg. ve HES</t>
  </si>
  <si>
    <t>Devecikonağı Barajı ve HES</t>
  </si>
  <si>
    <t>Dim Barajı ve HES</t>
  </si>
  <si>
    <t>Dumlu Reg. ve HES</t>
  </si>
  <si>
    <t>Erkenek Reg. ve HES</t>
  </si>
  <si>
    <t>Garzan Barajı ve HES</t>
  </si>
  <si>
    <t>Gemciler Reg.ve HES</t>
  </si>
  <si>
    <t>Güllübağ Barajı ve HES</t>
  </si>
  <si>
    <t>Günayşe Reg. ve HES</t>
  </si>
  <si>
    <t>Günder Barajı ve HES</t>
  </si>
  <si>
    <t>Kahraman Reg. ve HES</t>
  </si>
  <si>
    <t>Kale Reg. ve HES</t>
  </si>
  <si>
    <t>Kandil Barajı ve HES</t>
  </si>
  <si>
    <t>Kayalık Reg.ve HES</t>
  </si>
  <si>
    <t>Kesme Reg ve HES</t>
  </si>
  <si>
    <t>Kozak Bendi ve HES</t>
  </si>
  <si>
    <t>Köprü Barajı ve HES</t>
  </si>
  <si>
    <t>Köprübaşı  Barajı ve HES</t>
  </si>
  <si>
    <t>Kuşaklı Barajı ve HES</t>
  </si>
  <si>
    <t>Menge Barajı ve HES</t>
  </si>
  <si>
    <t xml:space="preserve">Mentaş Reg. ve HES </t>
  </si>
  <si>
    <t>Merekler Reg. ve Algölü HES</t>
  </si>
  <si>
    <t>Midilli Reg. ve HES</t>
  </si>
  <si>
    <t>Muratlı Reg. ve HES</t>
  </si>
  <si>
    <t>Pamuk Reg. ve HES (Serbest Ürt)</t>
  </si>
  <si>
    <t>Paşa Reg. ve HES</t>
  </si>
  <si>
    <t>Pınar Reg. ve HES</t>
  </si>
  <si>
    <t xml:space="preserve">Kandil Sarıgüzel Barajı ve HES </t>
  </si>
  <si>
    <t>Sefaköy Barajı ve HES</t>
  </si>
  <si>
    <t>Selimoğlu Reg.ve HES</t>
  </si>
  <si>
    <t>Sırımtaş Barajı ve HES</t>
  </si>
  <si>
    <t xml:space="preserve">Sugözü Reg. ve Kızıldüz HES </t>
  </si>
  <si>
    <t xml:space="preserve">Tahta Reg. ve HES </t>
  </si>
  <si>
    <t>Tatar Barajı ve HES</t>
  </si>
  <si>
    <t>Teleme Reg.ve HES</t>
  </si>
  <si>
    <t>Tuna  Barajı ve HES</t>
  </si>
  <si>
    <t>Tuzköy Reg. ve HES</t>
  </si>
  <si>
    <t>Uluabat Kuvvet Tüneli ve HES</t>
  </si>
  <si>
    <t xml:space="preserve">Uzunçayır Barajı ve HES </t>
  </si>
  <si>
    <t>Yağmur Reg. ve HES (Akfen)</t>
  </si>
  <si>
    <t>Yedigöl Reg. ve HES</t>
  </si>
  <si>
    <t>Yedigöze Barajı  ve  HES</t>
  </si>
  <si>
    <t>Yedisu Barajı ve HES</t>
  </si>
  <si>
    <t>Yeşilırmak I Reg. ve HES</t>
  </si>
  <si>
    <t>Yıldırım Reg. ve HES</t>
  </si>
  <si>
    <t>Yıldızlı Reg. ve HES</t>
  </si>
  <si>
    <t xml:space="preserve">Yukarı Manahoz Reg. ve HES </t>
  </si>
  <si>
    <t>Zamantı Bahçelik Barajı ve HES</t>
  </si>
  <si>
    <t>Zeytin Reg. ve HES</t>
  </si>
  <si>
    <t>Yaprak II HES</t>
  </si>
  <si>
    <t>Yamanlı III (Gökkaya Barajı)</t>
  </si>
  <si>
    <t>Yamanlı III (Himmetli)</t>
  </si>
  <si>
    <t>Hazar I (İHD) HES</t>
  </si>
  <si>
    <t>Akköy II Barajı ve HES</t>
  </si>
  <si>
    <t>Aksu Reg. ve HES</t>
  </si>
  <si>
    <t>Visera (Işıklar) HES</t>
  </si>
  <si>
    <t>Çamlıca I Barajı ve HES</t>
  </si>
  <si>
    <t>Hazar II (İHD) HES</t>
  </si>
  <si>
    <t>Akköy I Barajı ve HES</t>
  </si>
  <si>
    <t>Alabalık I-II Reg. ve HES</t>
  </si>
  <si>
    <t xml:space="preserve">Altıntepe-Suşehri HES </t>
  </si>
  <si>
    <t xml:space="preserve">Beypınarı-Suşehri HES </t>
  </si>
  <si>
    <t xml:space="preserve">Gölova HES-Suşehri HES </t>
  </si>
  <si>
    <t>Konak-Suşehri HES</t>
  </si>
  <si>
    <t xml:space="preserve">Sevindik HES-Suşehri HES </t>
  </si>
  <si>
    <t>Araklı IV. Reg. ve HES</t>
  </si>
  <si>
    <t>Aşağıdalaman I HES (OTOP)</t>
  </si>
  <si>
    <t>Aşağıdalaman II HES (OTOP)</t>
  </si>
  <si>
    <t>Aşağıdalaman III HES (OTOP)</t>
  </si>
  <si>
    <t>Aşağıdalaman IV HES (OTOP)</t>
  </si>
  <si>
    <t>Aşağıdalaman V HES (OTOP)</t>
  </si>
  <si>
    <t>Azmak I-II ve Kirpilik HES</t>
  </si>
  <si>
    <t>Ayvasıl Reg. ve HES</t>
  </si>
  <si>
    <t>Bağcı-Beyobası HES (OTOP)</t>
  </si>
  <si>
    <t>Hacılar (Gökpınar) (OTOP)</t>
  </si>
  <si>
    <t>Süleymanlı HES (OTOP)</t>
  </si>
  <si>
    <t>Bağıştaş II  HES</t>
  </si>
  <si>
    <t>Bangal Reg. ve Kuşluk HES</t>
  </si>
  <si>
    <t>Bereket II HES (Serbest Ürt)</t>
  </si>
  <si>
    <t>Bükor II HES</t>
  </si>
  <si>
    <t>Cevher I-II HES</t>
  </si>
  <si>
    <t>Darıca HES I</t>
  </si>
  <si>
    <t>Dinar Reg. ve HES</t>
  </si>
  <si>
    <t>Dinç Reg. ve HES</t>
  </si>
  <si>
    <t>Duru I Reg ve HES</t>
  </si>
  <si>
    <t>Duru II Reg. ve HES</t>
  </si>
  <si>
    <t>Egemen I HES</t>
  </si>
  <si>
    <t>Eğlence II HES</t>
  </si>
  <si>
    <t>Eşen  II  HES (Serbest Ürt)</t>
  </si>
  <si>
    <t xml:space="preserve">Feke II Barajı ve HES </t>
  </si>
  <si>
    <t>Gözede II HES</t>
  </si>
  <si>
    <t>Güdül I-II HES</t>
  </si>
  <si>
    <t>Güneşli II HES</t>
  </si>
  <si>
    <t>Kabaca Reg. ve HES</t>
  </si>
  <si>
    <t>Kalecik I-II-III HES</t>
  </si>
  <si>
    <t>Kalen II HES</t>
  </si>
  <si>
    <t>Karasu II  HES</t>
  </si>
  <si>
    <t>Karasu IV-II</t>
  </si>
  <si>
    <t>Karasu IV-III</t>
  </si>
  <si>
    <t>Kayaköprü II HES</t>
  </si>
  <si>
    <t>Kirazdere HES (Kızkalesi HES)</t>
  </si>
  <si>
    <t>Kulp IV HES</t>
  </si>
  <si>
    <t>Lamas III-IV HES</t>
  </si>
  <si>
    <t xml:space="preserve">Mor-II HES </t>
  </si>
  <si>
    <t xml:space="preserve">Muradiye-Ayrancılar  (Şelale-Ayrancılar HES) </t>
  </si>
  <si>
    <t>Murat-I-II HES</t>
  </si>
  <si>
    <t xml:space="preserve">Mursal I-II HES </t>
  </si>
  <si>
    <t>Reşadiye I-II-III HES</t>
  </si>
  <si>
    <t>Sabunsuyu II HES</t>
  </si>
  <si>
    <t xml:space="preserve">Sarmaşık II HES </t>
  </si>
  <si>
    <t>Seyrantepe Barajı ve HES</t>
  </si>
  <si>
    <t>Söğütlükaya (Posof III) HES</t>
  </si>
  <si>
    <t>Tonya I-II HES</t>
  </si>
  <si>
    <t>Tuğra I-II-III HES</t>
  </si>
  <si>
    <t>Tuzlaköy-Serge Reg. ve HES</t>
  </si>
  <si>
    <t>Uzundere I HES</t>
  </si>
  <si>
    <t>Uzundere II HES</t>
  </si>
  <si>
    <t>Yalnızca Reg. ve HES</t>
  </si>
  <si>
    <t>Yaprak I Barajı ve HES</t>
  </si>
  <si>
    <t>IBBS(1) - 3. Düzey</t>
  </si>
  <si>
    <t>(1) İstatistiki Bölge Birimleri Sınıflaması.</t>
  </si>
  <si>
    <r>
      <t>İBBS</t>
    </r>
    <r>
      <rPr>
        <b/>
        <vertAlign val="superscript"/>
        <sz val="12"/>
        <rFont val="Times New Roman"/>
        <family val="1"/>
        <charset val="162"/>
      </rPr>
      <t xml:space="preserve">(1) </t>
    </r>
    <r>
      <rPr>
        <b/>
        <sz val="12"/>
        <rFont val="Times New Roman"/>
        <family val="1"/>
        <charset val="162"/>
      </rPr>
      <t xml:space="preserve">- 3. Düzey         </t>
    </r>
  </si>
  <si>
    <t>Ortalama Enerji Üretimi (GWh/Yıl)</t>
  </si>
  <si>
    <t>Akdere Reg. ve HES</t>
  </si>
  <si>
    <t>Akköy I Cansuyu HES</t>
  </si>
  <si>
    <t>Akköy II Aladereçam HES</t>
  </si>
  <si>
    <t>Aksu Reg ve HES</t>
  </si>
  <si>
    <t>Arısu HES</t>
  </si>
  <si>
    <t>Arkun  Barajı ve HES</t>
  </si>
  <si>
    <t>Baran HES</t>
  </si>
  <si>
    <t>Boğazköy Barajı Ve HES</t>
  </si>
  <si>
    <t>Çağlayan HES</t>
  </si>
  <si>
    <t>Çamlıca II HES</t>
  </si>
  <si>
    <t>Dağbaşı HES</t>
  </si>
  <si>
    <t>Dereli HES</t>
  </si>
  <si>
    <t>Doğançay HES</t>
  </si>
  <si>
    <t>Ekincik HES</t>
  </si>
  <si>
    <t>Ekinözü I-II HES</t>
  </si>
  <si>
    <t>Eren HES</t>
  </si>
  <si>
    <t>General HES</t>
  </si>
  <si>
    <t>Gökbel I-II HES</t>
  </si>
  <si>
    <t>Havva HES</t>
  </si>
  <si>
    <t>Kamer Reg. Ve HES</t>
  </si>
  <si>
    <t>Koçlu HES</t>
  </si>
  <si>
    <t xml:space="preserve">Köroğlu HES </t>
  </si>
  <si>
    <t xml:space="preserve">Murat HES </t>
  </si>
  <si>
    <t>Pirinçlik HES</t>
  </si>
  <si>
    <t>Saray HES</t>
  </si>
  <si>
    <t>Serap HES</t>
  </si>
  <si>
    <t>Sölperen HES</t>
  </si>
  <si>
    <t>Tokmadin HES</t>
  </si>
  <si>
    <t>Tuana HES</t>
  </si>
  <si>
    <t>Üçgen HES</t>
  </si>
  <si>
    <t>Yakınca Reg. Ve HES</t>
  </si>
  <si>
    <t>Yazılı I-II-III HES</t>
  </si>
  <si>
    <t>Yeşilköy Reg. Ve HES</t>
  </si>
  <si>
    <t>Zala HES</t>
  </si>
  <si>
    <t>Zekere HES</t>
  </si>
  <si>
    <t>Gökboyun Reg ve HES</t>
  </si>
  <si>
    <t>Gürgen Reg. ve HES</t>
  </si>
  <si>
    <t>Hamzabey Reg. ve HES</t>
  </si>
  <si>
    <t xml:space="preserve">Kanal </t>
  </si>
  <si>
    <t>Araklı -III Reg. ve HES</t>
  </si>
  <si>
    <t>Üçgen II HES</t>
  </si>
  <si>
    <t>Düzce - Aksu HES</t>
  </si>
  <si>
    <t>Genel Toplam</t>
  </si>
  <si>
    <t>Hes Sayısı</t>
  </si>
  <si>
    <t>Toplam Balıkesir</t>
  </si>
  <si>
    <t>Toplam Aydın</t>
  </si>
  <si>
    <t>Toplam Denizli</t>
  </si>
  <si>
    <t>Toplam Muğla</t>
  </si>
  <si>
    <t>Toplam Afyonkarahisar</t>
  </si>
  <si>
    <t>Toplam Kütahya</t>
  </si>
  <si>
    <t>Toplam Bursa</t>
  </si>
  <si>
    <t>Toplam Eskişehir</t>
  </si>
  <si>
    <t>Toplam Bilecik</t>
  </si>
  <si>
    <t>Toplam Kocaeli</t>
  </si>
  <si>
    <t>Toplam Sakarya</t>
  </si>
  <si>
    <t>Toplam Düzce</t>
  </si>
  <si>
    <t>Toplam Bolu</t>
  </si>
  <si>
    <t>Toplam Ankara</t>
  </si>
  <si>
    <t>Toplam Konya</t>
  </si>
  <si>
    <t>Toplam Karaman</t>
  </si>
  <si>
    <t>Toplam Antalya</t>
  </si>
  <si>
    <t>Toplam Isparta</t>
  </si>
  <si>
    <t>Toplam Adana</t>
  </si>
  <si>
    <t>Toplam Mersin</t>
  </si>
  <si>
    <t>Toplam Hatay</t>
  </si>
  <si>
    <t>Toplam Kahramanmaraş</t>
  </si>
  <si>
    <t>Toplam Osmaniye</t>
  </si>
  <si>
    <t>Toplam Kırıkkale</t>
  </si>
  <si>
    <t>Toplam Niğde</t>
  </si>
  <si>
    <t>Toplam Nevşehir</t>
  </si>
  <si>
    <t>Toplam Kayseri</t>
  </si>
  <si>
    <t>Toplam Sivas</t>
  </si>
  <si>
    <t>Toplam Zonguldak</t>
  </si>
  <si>
    <t>Toplam Karabük</t>
  </si>
  <si>
    <t>Toplam Bartın</t>
  </si>
  <si>
    <t>Toplam Kastamonu</t>
  </si>
  <si>
    <t>Toplam Çankırı</t>
  </si>
  <si>
    <t>Toplam Sinop</t>
  </si>
  <si>
    <t>Toplam Samsun</t>
  </si>
  <si>
    <t>Toplam Tokat</t>
  </si>
  <si>
    <t>Toplam Çorum</t>
  </si>
  <si>
    <t>Toplam Amasya</t>
  </si>
  <si>
    <t>Toplam Trabzon</t>
  </si>
  <si>
    <t>Toplam Ordu</t>
  </si>
  <si>
    <t>Toplam Giresun</t>
  </si>
  <si>
    <t>Toplam Rize</t>
  </si>
  <si>
    <t>Toplam Artvin</t>
  </si>
  <si>
    <t>Toplam Gümüşhane</t>
  </si>
  <si>
    <t>Toplam Erzurum</t>
  </si>
  <si>
    <t>Toplam Erzincan</t>
  </si>
  <si>
    <t>Toplam Bayburt</t>
  </si>
  <si>
    <t>Toplam Kars</t>
  </si>
  <si>
    <t>Toplam Iğdır</t>
  </si>
  <si>
    <t>Toplam Ardahan</t>
  </si>
  <si>
    <t>Toplam Malatya</t>
  </si>
  <si>
    <t>Toplam Elazığ</t>
  </si>
  <si>
    <t>Toplam Bingöl</t>
  </si>
  <si>
    <t>Toplam Tunceli</t>
  </si>
  <si>
    <t>Toplam Van</t>
  </si>
  <si>
    <t>Toplam Muş</t>
  </si>
  <si>
    <t>Toplam Bitlis</t>
  </si>
  <si>
    <t>Toplam Hakkari</t>
  </si>
  <si>
    <t>Toplam Gaziantep</t>
  </si>
  <si>
    <t>Toplam Adıyaman</t>
  </si>
  <si>
    <t>Toplam Şanlıurfa</t>
  </si>
  <si>
    <t>Toplam Diyarbakır</t>
  </si>
  <si>
    <t>Toplam Batman</t>
  </si>
  <si>
    <t>Toplam Siirt</t>
  </si>
  <si>
    <t xml:space="preserve"> IBBS(1) - 3. Düzey</t>
  </si>
  <si>
    <t xml:space="preserve"> Hes Sayısı</t>
  </si>
  <si>
    <t xml:space="preserve"> Kurulu Güç (MW)</t>
  </si>
  <si>
    <t xml:space="preserve"> Ortalama Enerji Üretimi (GWh/Yıl)</t>
  </si>
  <si>
    <t>Adıgüzel Barajı ve HES</t>
  </si>
  <si>
    <t xml:space="preserve">Sekiyaka II HES </t>
  </si>
  <si>
    <t>Heymeana I-II HES</t>
  </si>
  <si>
    <t>Tüfekçikonağı HES</t>
  </si>
  <si>
    <t>Sarıyer H.Polat Baraj ve HES</t>
  </si>
  <si>
    <t>Güneyyaka HES</t>
  </si>
  <si>
    <t>Bucakkışla HES</t>
  </si>
  <si>
    <t>Erik HES</t>
  </si>
  <si>
    <t>Yalnızardıç HES</t>
  </si>
  <si>
    <t>Karacaören Barajı ve HES</t>
  </si>
  <si>
    <t>Çandır I Reg ve HES</t>
  </si>
  <si>
    <t>Kepez I HES</t>
  </si>
  <si>
    <t>Kepez II HES</t>
  </si>
  <si>
    <t>Manavgat Barajı ve HES</t>
  </si>
  <si>
    <t>Karakuz Barajı ve HES</t>
  </si>
  <si>
    <t>Yamanlı II HES</t>
  </si>
  <si>
    <t>Seyhan II HES</t>
  </si>
  <si>
    <t>Bozyazı HES</t>
  </si>
  <si>
    <t>Kadıncık I HES</t>
  </si>
  <si>
    <t>Kadıncık II HES</t>
  </si>
  <si>
    <t>Mut-Derinçay HES</t>
  </si>
  <si>
    <t>Zeyne  HES</t>
  </si>
  <si>
    <t>Alaköprü Barajı ve HES</t>
  </si>
  <si>
    <t>Sebil HES</t>
  </si>
  <si>
    <t>Çakmak HES</t>
  </si>
  <si>
    <t>Söğütlü HES</t>
  </si>
  <si>
    <t>Sır Barajı ve HES</t>
  </si>
  <si>
    <t>Akçakoyun HES</t>
  </si>
  <si>
    <t>Göktaş I-II  Barajı veHES</t>
  </si>
  <si>
    <t>Berke Barajı ve HES</t>
  </si>
  <si>
    <t>Sema HES</t>
  </si>
  <si>
    <t>Çamlıca III Barajı ve  HES</t>
  </si>
  <si>
    <t>STS I HES</t>
  </si>
  <si>
    <t>Alçe HES</t>
  </si>
  <si>
    <t>Sütlüce HES</t>
  </si>
  <si>
    <t>Koyulhisar HES</t>
  </si>
  <si>
    <t>Eğerci HES</t>
  </si>
  <si>
    <t>Demirci  HES</t>
  </si>
  <si>
    <t>Yunuslar HES</t>
  </si>
  <si>
    <t>Kızılçam HES</t>
  </si>
  <si>
    <t>Çilehane HES</t>
  </si>
  <si>
    <t>Onur HES</t>
  </si>
  <si>
    <t>Suçatı HES</t>
  </si>
  <si>
    <t>Tepekışla  Barajı ve (Erbaa) HES</t>
  </si>
  <si>
    <t>TR723</t>
  </si>
  <si>
    <t>Yozgat</t>
  </si>
  <si>
    <t>Kargı Barajı ve HES</t>
  </si>
  <si>
    <t>Ataköy  HES</t>
  </si>
  <si>
    <t>Çaykara HES</t>
  </si>
  <si>
    <t>Kadahor HES</t>
  </si>
  <si>
    <t>Karakaya Reg ve  HES</t>
  </si>
  <si>
    <t>Köprübaşı Reg ve HES</t>
  </si>
  <si>
    <t>Köprüyanı Reg ve HES</t>
  </si>
  <si>
    <t>Manahoz HES</t>
  </si>
  <si>
    <t>Yanbolu Reg ve  HES</t>
  </si>
  <si>
    <t xml:space="preserve">Piro HES </t>
  </si>
  <si>
    <t xml:space="preserve">Umut HES </t>
  </si>
  <si>
    <t>Angutlu HES</t>
  </si>
  <si>
    <t>Arpacık HES</t>
  </si>
  <si>
    <t>Çay HES</t>
  </si>
  <si>
    <t>Çileklitepe HES</t>
  </si>
  <si>
    <t>Merek HES</t>
  </si>
  <si>
    <t>Paşalı HES</t>
  </si>
  <si>
    <t>Serhat HES</t>
  </si>
  <si>
    <t>Artvin Barajı ve HES</t>
  </si>
  <si>
    <t>Hızır Reg ve HES</t>
  </si>
  <si>
    <t>Ayvalı (Çoruh) Barajı ve HES</t>
  </si>
  <si>
    <t>Bağbaşı HES</t>
  </si>
  <si>
    <t>Büyükbahçe  HES</t>
  </si>
  <si>
    <t>İncebel HES</t>
  </si>
  <si>
    <t>Tortum HES</t>
  </si>
  <si>
    <t>Bağıştaş I Barajı  HES</t>
  </si>
  <si>
    <t>Hanak HES</t>
  </si>
  <si>
    <t>Kayabeyi Barajı ve Akıncı HES</t>
  </si>
  <si>
    <t>Beyhan I Barajı ve HES</t>
  </si>
  <si>
    <t>Pembelik Barajı ve HES</t>
  </si>
  <si>
    <t>Doğu HES</t>
  </si>
  <si>
    <t>Kaleköy HES</t>
  </si>
  <si>
    <t>Kandil Reg ve HES</t>
  </si>
  <si>
    <t>Botan HES</t>
  </si>
  <si>
    <t>Dereiçi HES</t>
  </si>
  <si>
    <t>Toplam Yozgat</t>
  </si>
  <si>
    <t>TOPLAM</t>
  </si>
  <si>
    <t>açılış yılı</t>
  </si>
  <si>
    <t>hes sayısı</t>
  </si>
  <si>
    <t>2.4.2.Özel Sektör Tarafından İnşa Edilen Hidroelektrik Santraller, 1924-2016</t>
  </si>
  <si>
    <t>Nam Nam HES</t>
  </si>
  <si>
    <t>Kılcan Reg. ve HES</t>
  </si>
  <si>
    <t>İkiler HES</t>
  </si>
  <si>
    <t>Kargı Reg. ve HES</t>
  </si>
  <si>
    <t>Gökböğet HES</t>
  </si>
  <si>
    <t>Kasımlar Barajı ve HES</t>
  </si>
  <si>
    <t>Ahmetli HES</t>
  </si>
  <si>
    <t>Akpınar HES</t>
  </si>
  <si>
    <t>Güvercin Reg. ve HES</t>
  </si>
  <si>
    <t>Okkayası Reg. ve Şehitlik HES</t>
  </si>
  <si>
    <t>Doğanşar Reg. ve HES</t>
  </si>
  <si>
    <t>Çayaltı HES</t>
  </si>
  <si>
    <t>Ebru Reg. ve HES</t>
  </si>
  <si>
    <t>Samatlar Reg. ve HES</t>
  </si>
  <si>
    <t>Giresun da da var değerler yakın</t>
  </si>
  <si>
    <t>Umutlu Reg. ve HES</t>
  </si>
  <si>
    <t>Çarıklı Reg. ve HES</t>
  </si>
  <si>
    <t>Umut hes tokatta var</t>
  </si>
  <si>
    <t>Trabzondan buraya alınmış değişiklik yapılmamış</t>
  </si>
  <si>
    <t>Giresundan buraya alınmış değişiklik yapılmamış</t>
  </si>
  <si>
    <t>Rizeden buraya alınmış değişiklik yapılmamış</t>
  </si>
  <si>
    <t>Balkodu II Reg. ve HES</t>
  </si>
  <si>
    <t>Kozbükü HES (Kirazlık)</t>
  </si>
  <si>
    <t>Kuzey I-II Reg. ve HES</t>
  </si>
  <si>
    <t>Atilla Reg. ve HES</t>
  </si>
  <si>
    <t>Vanazit HES</t>
  </si>
  <si>
    <t>Yumrutepe HES</t>
  </si>
  <si>
    <t>Melikom Reg. ve HES</t>
  </si>
  <si>
    <t>Balıklı I-II-III HES</t>
  </si>
  <si>
    <t>Meşeli HES</t>
  </si>
  <si>
    <t>Erik Reg. ve HES</t>
  </si>
  <si>
    <t>Susuz Reg. ve HES</t>
  </si>
  <si>
    <t>Yanıkköprü HES</t>
  </si>
  <si>
    <t>Bayra Reg. ve  HES</t>
  </si>
  <si>
    <t>Köroğlu Barajı ve Kotanlı HES</t>
  </si>
  <si>
    <t>Demir Reg ve HES</t>
  </si>
  <si>
    <t>2.4.2.İllere Göre Özel Sektör Tarafından İnşa Edilen Hidroelektrik Santraller, 1924-2017</t>
  </si>
  <si>
    <t>TR222</t>
  </si>
  <si>
    <t>Karamenderes HES</t>
  </si>
  <si>
    <t>Çanakkale</t>
  </si>
  <si>
    <t>Ege II-III-IV HES</t>
  </si>
  <si>
    <t>Karataş I HES</t>
  </si>
  <si>
    <t xml:space="preserve">Güneş HES </t>
  </si>
  <si>
    <t>Dereköy Reg ve HES</t>
  </si>
  <si>
    <t>Maraton HES</t>
  </si>
  <si>
    <t>Kayadibi HES</t>
  </si>
  <si>
    <t>Aybige Reg ve HES</t>
  </si>
  <si>
    <t>Generji Reg ve HES</t>
  </si>
  <si>
    <t>Delice I Reg ve HES</t>
  </si>
  <si>
    <t>Çamlıca HES</t>
  </si>
  <si>
    <t>Derebaşı HES</t>
  </si>
  <si>
    <t>Seydioğlu Reg ve HES</t>
  </si>
  <si>
    <t>Darıca HES II</t>
  </si>
  <si>
    <t>Çalıkobası HES</t>
  </si>
  <si>
    <t>Şavşat HES</t>
  </si>
  <si>
    <t>Soğuksu Hes</t>
  </si>
  <si>
    <t>Kalecik HES</t>
  </si>
  <si>
    <t>Çayhan II HES</t>
  </si>
  <si>
    <t>Çardaklı Reg ve HES</t>
  </si>
  <si>
    <t>Ziyaret HES</t>
  </si>
  <si>
    <t>Doğan HES</t>
  </si>
  <si>
    <t xml:space="preserve">2017 yılına 25 adet eklenmiş başka değişiklik yok </t>
  </si>
  <si>
    <t>eklenen 25 adet 441,673 güç 1315,3 üretim</t>
  </si>
  <si>
    <t>Toplam Çanakkale</t>
  </si>
  <si>
    <r>
      <rPr>
        <b/>
        <sz val="10"/>
        <color theme="1"/>
        <rFont val="Times New Roman"/>
        <family val="1"/>
        <charset val="162"/>
      </rPr>
      <t>NOT:</t>
    </r>
    <r>
      <rPr>
        <sz val="10"/>
        <color theme="1"/>
        <rFont val="Times New Roman"/>
        <family val="1"/>
        <charset val="162"/>
      </rPr>
      <t xml:space="preserve"> *2.4.1. İllere Göre DSİ Tarafından İnşa Edilen Hidroelektrik Santraller, 1956-2017, 2.4.2.İllere Göre Özel Sektör Tarafından İnşa Edilen Hidroelektrik Santraller, 1924-2017 ve 2.4.3.Türkiye Geneli İnşa Edilen Hidroelektrik Santraller, 
           1924-2017 tablolarında yer alan İl, İşletmeye Alınma Tarihi, Kurulu Güç ve Ortalama Enerji Üretimi değişkenlerinde oluşan değişimlerin sebebi;  
           • İşletmeye Alınma Tarihi; DSİ kabul tarihleri ile projelerde yer alan Santral Binası kabul tarihleri aynı zamanda olmayıp Enerji Bakanlığı tarafından yayınlanan resmi tarihe göre güncellendiği için eski tarihler güncellenmektedir. 
           (DSİ kabulü 2015 ama Enerji Bakanlığı İşletmeye geçiş tarihi 2016 yılında yayınlanması gibi)
           • Kurulu Güç ve  Ortalama Enerji Üretimi değerlerinde ise zamanla yapılan revizelerde güç artımı/azalması ve buna bağlı olarak da enerji üretiminde farklılıklar oluşmaktadır.
           • İllerin değişiminin sebebi ise Akarsu kaynağının bulunduğu mevkii ile Santral Binasının bulunduğu mevkiinin farklı olması dolayısıyla ilgili birimlerin eşgüdümü ile bulunduğu il sütunlarında değişiklik olabilmektedir.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</si>
</sst>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33"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rgb="FF006100"/>
      <name val="Calibri"/>
      <family val="2"/>
      <charset val="162"/>
      <scheme val="minor"/>
    </font>
    <font>
      <sz val="11"/>
      <color rgb="FF9C0006"/>
      <name val="Calibri"/>
      <family val="2"/>
      <charset val="162"/>
      <scheme val="minor"/>
    </font>
    <font>
      <sz val="11"/>
      <color rgb="FF3F3F76"/>
      <name val="Calibri"/>
      <family val="2"/>
      <charset val="162"/>
      <scheme val="minor"/>
    </font>
    <font>
      <b/>
      <sz val="11"/>
      <color rgb="FF3F3F3F"/>
      <name val="Calibri"/>
      <family val="2"/>
      <charset val="162"/>
      <scheme val="minor"/>
    </font>
    <font>
      <b/>
      <sz val="11"/>
      <color theme="1"/>
      <name val="Calibri"/>
      <family val="2"/>
      <charset val="162"/>
      <scheme val="minor"/>
    </font>
    <font>
      <sz val="11"/>
      <color theme="0"/>
      <name val="Calibri"/>
      <family val="2"/>
      <charset val="162"/>
      <scheme val="minor"/>
    </font>
    <font>
      <sz val="11"/>
      <color theme="1"/>
      <name val="Calibri"/>
      <family val="2"/>
      <scheme val="minor"/>
    </font>
    <font>
      <sz val="10"/>
      <name val="Arial"/>
      <family val="2"/>
      <charset val="162"/>
    </font>
    <font>
      <b/>
      <sz val="18"/>
      <color indexed="62"/>
      <name val="Cambria"/>
      <family val="2"/>
      <charset val="162"/>
      <scheme val="major"/>
    </font>
    <font>
      <sz val="11"/>
      <color indexed="10"/>
      <name val="Calibri"/>
      <family val="2"/>
      <charset val="162"/>
      <scheme val="minor"/>
    </font>
    <font>
      <b/>
      <sz val="15"/>
      <color indexed="62"/>
      <name val="Calibri"/>
      <family val="2"/>
      <charset val="162"/>
      <scheme val="minor"/>
    </font>
    <font>
      <b/>
      <sz val="13"/>
      <color indexed="62"/>
      <name val="Calibri"/>
      <family val="2"/>
      <charset val="162"/>
      <scheme val="minor"/>
    </font>
    <font>
      <b/>
      <sz val="11"/>
      <color indexed="62"/>
      <name val="Calibri"/>
      <family val="2"/>
      <charset val="162"/>
      <scheme val="minor"/>
    </font>
    <font>
      <b/>
      <sz val="11"/>
      <color indexed="10"/>
      <name val="Calibri"/>
      <family val="2"/>
      <charset val="162"/>
      <scheme val="minor"/>
    </font>
    <font>
      <sz val="10"/>
      <name val="Arial Tur"/>
      <charset val="162"/>
    </font>
    <font>
      <sz val="11"/>
      <color indexed="8"/>
      <name val="Calibri"/>
      <family val="2"/>
    </font>
    <font>
      <sz val="11"/>
      <color indexed="8"/>
      <name val="Calibri"/>
      <family val="2"/>
      <charset val="162"/>
    </font>
    <font>
      <sz val="11"/>
      <color indexed="19"/>
      <name val="Calibri"/>
      <family val="2"/>
      <charset val="162"/>
      <scheme val="minor"/>
    </font>
    <font>
      <b/>
      <sz val="12"/>
      <name val="Times New Roman"/>
      <family val="1"/>
      <charset val="162"/>
    </font>
    <font>
      <sz val="12"/>
      <name val="Times New Roman"/>
      <family val="1"/>
      <charset val="162"/>
    </font>
    <font>
      <sz val="10"/>
      <name val="Times New Roman"/>
      <family val="1"/>
      <charset val="162"/>
    </font>
    <font>
      <b/>
      <vertAlign val="superscript"/>
      <sz val="12"/>
      <name val="Times New Roman"/>
      <family val="1"/>
      <charset val="162"/>
    </font>
    <font>
      <b/>
      <sz val="11"/>
      <color theme="1"/>
      <name val="Calibri"/>
      <family val="2"/>
      <scheme val="minor"/>
    </font>
    <font>
      <sz val="11"/>
      <color theme="5" tint="-0.249977111117893"/>
      <name val="Calibri"/>
      <family val="2"/>
      <scheme val="minor"/>
    </font>
    <font>
      <sz val="12"/>
      <color rgb="FFFF0000"/>
      <name val="Times New Roman"/>
      <family val="1"/>
      <charset val="162"/>
    </font>
    <font>
      <b/>
      <sz val="12"/>
      <color theme="1"/>
      <name val="Calibri"/>
      <family val="2"/>
      <scheme val="minor"/>
    </font>
    <font>
      <b/>
      <sz val="11"/>
      <name val="Arial"/>
      <family val="2"/>
      <charset val="162"/>
    </font>
    <font>
      <sz val="11"/>
      <name val="Calibri"/>
      <family val="2"/>
      <scheme val="minor"/>
    </font>
    <font>
      <sz val="10"/>
      <color theme="1"/>
      <name val="Times New Roman"/>
      <family val="1"/>
      <charset val="162"/>
    </font>
    <font>
      <b/>
      <sz val="10"/>
      <color theme="1"/>
      <name val="Times New Roman"/>
      <family val="1"/>
      <charset val="162"/>
    </font>
  </fonts>
  <fills count="25">
    <fill>
      <patternFill patternType="none"/>
    </fill>
    <fill>
      <patternFill patternType="gray125"/>
    </fill>
    <fill>
      <patternFill patternType="solid">
        <fgColor rgb="FFFFEB9C"/>
      </patternFill>
    </fill>
    <fill>
      <patternFill patternType="solid">
        <fgColor rgb="FFFFFFCC"/>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8" tint="0.79998168889431442"/>
        <bgColor indexed="65"/>
      </patternFill>
    </fill>
    <fill>
      <patternFill patternType="solid">
        <fgColor indexed="44"/>
      </patternFill>
    </fill>
    <fill>
      <patternFill patternType="solid">
        <fgColor indexed="29"/>
      </patternFill>
    </fill>
    <fill>
      <patternFill patternType="solid">
        <fgColor indexed="47"/>
      </patternFill>
    </fill>
    <fill>
      <patternFill patternType="solid">
        <fgColor indexed="26"/>
      </patternFill>
    </fill>
    <fill>
      <patternFill patternType="solid">
        <fgColor indexed="27"/>
      </patternFill>
    </fill>
    <fill>
      <patternFill patternType="solid">
        <fgColor indexed="45"/>
      </patternFill>
    </fill>
    <fill>
      <patternFill patternType="solid">
        <fgColor indexed="53"/>
      </patternFill>
    </fill>
    <fill>
      <patternFill patternType="solid">
        <fgColor indexed="51"/>
      </patternFill>
    </fill>
    <fill>
      <patternFill patternType="solid">
        <fgColor indexed="9"/>
      </patternFill>
    </fill>
    <fill>
      <patternFill patternType="solid">
        <fgColor indexed="43"/>
      </patternFill>
    </fill>
    <fill>
      <patternFill patternType="solid">
        <fgColor indexed="46"/>
      </patternFill>
    </fill>
    <fill>
      <patternFill patternType="solid">
        <fgColor indexed="56"/>
      </patternFill>
    </fill>
    <fill>
      <patternFill patternType="solid">
        <fgColor indexed="54"/>
      </patternFill>
    </fill>
    <fill>
      <patternFill patternType="solid">
        <fgColor indexed="10"/>
      </patternFill>
    </fill>
    <fill>
      <patternFill patternType="solid">
        <fgColor theme="0"/>
        <bgColor indexed="64"/>
      </patternFill>
    </fill>
    <fill>
      <patternFill patternType="solid">
        <fgColor theme="4" tint="0.79998168889431442"/>
        <bgColor theme="4" tint="0.79998168889431442"/>
      </patternFill>
    </fill>
    <fill>
      <patternFill patternType="solid">
        <fgColor rgb="FFFFFF00"/>
        <bgColor indexed="64"/>
      </patternFill>
    </fill>
  </fills>
  <borders count="4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theme="4" tint="0.39997558519241921"/>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83">
    <xf numFmtId="0" fontId="0" fillId="0" borderId="0"/>
    <xf numFmtId="0" fontId="10" fillId="0" borderId="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11" fillId="0" borderId="0" applyNumberFormat="0" applyFill="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6" fillId="16" borderId="2" applyNumberFormat="0" applyAlignment="0" applyProtection="0"/>
    <xf numFmtId="0" fontId="5" fillId="17" borderId="1" applyNumberFormat="0" applyAlignment="0" applyProtection="0"/>
    <xf numFmtId="0" fontId="16" fillId="16" borderId="1" applyNumberFormat="0" applyAlignment="0" applyProtection="0"/>
    <xf numFmtId="0" fontId="3" fillId="12" borderId="0" applyNumberFormat="0" applyBorder="0" applyAlignment="0" applyProtection="0"/>
    <xf numFmtId="0" fontId="4" fillId="18" borderId="0" applyNumberFormat="0" applyBorder="0" applyAlignment="0" applyProtection="0"/>
    <xf numFmtId="0" fontId="17" fillId="0" borderId="0"/>
    <xf numFmtId="0" fontId="17" fillId="0" borderId="0"/>
    <xf numFmtId="0" fontId="9" fillId="0" borderId="0"/>
    <xf numFmtId="0" fontId="2" fillId="0" borderId="0"/>
    <xf numFmtId="0" fontId="2" fillId="0" borderId="0"/>
    <xf numFmtId="0" fontId="2" fillId="0" borderId="0"/>
    <xf numFmtId="0" fontId="2" fillId="0" borderId="0"/>
    <xf numFmtId="0" fontId="2" fillId="0" borderId="0"/>
    <xf numFmtId="0" fontId="9" fillId="0" borderId="0"/>
    <xf numFmtId="0" fontId="18" fillId="0" borderId="0"/>
    <xf numFmtId="0" fontId="2" fillId="0" borderId="0"/>
    <xf numFmtId="0" fontId="19" fillId="3" borderId="3" applyNumberFormat="0" applyFont="0" applyAlignment="0" applyProtection="0"/>
    <xf numFmtId="0" fontId="19" fillId="3" borderId="3" applyNumberFormat="0" applyFont="0" applyAlignment="0" applyProtection="0"/>
    <xf numFmtId="0" fontId="20" fillId="2" borderId="0" applyNumberFormat="0" applyBorder="0" applyAlignment="0" applyProtection="0"/>
    <xf numFmtId="0" fontId="7" fillId="0" borderId="9" applyNumberFormat="0" applyFill="0" applyAlignment="0" applyProtection="0"/>
    <xf numFmtId="0" fontId="8" fillId="19"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cellStyleXfs>
  <cellXfs count="286">
    <xf numFmtId="0" fontId="0" fillId="0" borderId="0" xfId="0"/>
    <xf numFmtId="0" fontId="22" fillId="22" borderId="0" xfId="0" applyFont="1" applyFill="1"/>
    <xf numFmtId="164" fontId="22" fillId="22" borderId="0" xfId="0" applyNumberFormat="1" applyFont="1" applyFill="1"/>
    <xf numFmtId="0" fontId="22" fillId="22" borderId="0" xfId="0" applyFont="1" applyFill="1" applyAlignment="1"/>
    <xf numFmtId="14" fontId="22" fillId="22" borderId="0" xfId="0" applyNumberFormat="1" applyFont="1" applyFill="1"/>
    <xf numFmtId="0" fontId="21" fillId="22" borderId="26" xfId="0" applyFont="1" applyFill="1" applyBorder="1" applyAlignment="1">
      <alignment horizontal="left" vertical="center" wrapText="1" shrinkToFit="1"/>
    </xf>
    <xf numFmtId="0" fontId="21" fillId="22" borderId="27" xfId="0" applyFont="1" applyFill="1" applyBorder="1" applyAlignment="1">
      <alignment horizontal="left" vertical="center"/>
    </xf>
    <xf numFmtId="0" fontId="21" fillId="22" borderId="26" xfId="0" applyFont="1" applyFill="1" applyBorder="1" applyAlignment="1">
      <alignment horizontal="left" vertical="center"/>
    </xf>
    <xf numFmtId="0" fontId="21" fillId="22" borderId="26" xfId="0" applyFont="1" applyFill="1" applyBorder="1" applyAlignment="1">
      <alignment horizontal="center" vertical="center" wrapText="1"/>
    </xf>
    <xf numFmtId="0" fontId="21" fillId="0" borderId="0" xfId="0" applyFont="1"/>
    <xf numFmtId="0" fontId="21" fillId="22" borderId="29" xfId="0" applyFont="1" applyFill="1" applyBorder="1" applyAlignment="1">
      <alignment horizontal="center" vertical="center" wrapText="1"/>
    </xf>
    <xf numFmtId="0" fontId="0" fillId="0" borderId="0" xfId="0" applyAlignment="1">
      <alignment horizontal="left"/>
    </xf>
    <xf numFmtId="0" fontId="0" fillId="0" borderId="30" xfId="0" applyBorder="1" applyAlignment="1">
      <alignment horizontal="left"/>
    </xf>
    <xf numFmtId="0" fontId="0" fillId="0" borderId="4" xfId="0" applyBorder="1" applyAlignment="1">
      <alignment horizontal="left"/>
    </xf>
    <xf numFmtId="0" fontId="0" fillId="0" borderId="0" xfId="0" applyAlignment="1">
      <alignment horizontal="center"/>
    </xf>
    <xf numFmtId="0" fontId="0" fillId="0" borderId="32" xfId="0" applyBorder="1" applyAlignment="1">
      <alignment horizontal="left"/>
    </xf>
    <xf numFmtId="2" fontId="22" fillId="22" borderId="0" xfId="0" applyNumberFormat="1" applyFont="1" applyFill="1"/>
    <xf numFmtId="2" fontId="21" fillId="22" borderId="26" xfId="0" applyNumberFormat="1" applyFont="1" applyFill="1" applyBorder="1" applyAlignment="1">
      <alignment horizontal="center" vertical="center" wrapText="1"/>
    </xf>
    <xf numFmtId="2" fontId="21" fillId="22" borderId="12" xfId="0" applyNumberFormat="1" applyFont="1" applyFill="1" applyBorder="1" applyAlignment="1">
      <alignment horizontal="center" vertical="top" wrapText="1"/>
    </xf>
    <xf numFmtId="3" fontId="26" fillId="0" borderId="14" xfId="0" applyNumberFormat="1" applyFont="1" applyBorder="1" applyAlignment="1">
      <alignment horizontal="center"/>
    </xf>
    <xf numFmtId="4" fontId="26" fillId="0" borderId="15" xfId="0" applyNumberFormat="1" applyFont="1" applyBorder="1" applyAlignment="1">
      <alignment horizontal="center"/>
    </xf>
    <xf numFmtId="0" fontId="0" fillId="0" borderId="17" xfId="0" applyBorder="1"/>
    <xf numFmtId="0" fontId="0" fillId="0" borderId="17" xfId="0" applyBorder="1" applyAlignment="1">
      <alignment horizontal="left"/>
    </xf>
    <xf numFmtId="0" fontId="0" fillId="0" borderId="31" xfId="0" applyNumberFormat="1" applyBorder="1"/>
    <xf numFmtId="0" fontId="25" fillId="23" borderId="29" xfId="0" applyFont="1" applyFill="1" applyBorder="1" applyAlignment="1">
      <alignment horizontal="center" vertical="center"/>
    </xf>
    <xf numFmtId="0" fontId="25" fillId="23" borderId="26" xfId="0" applyFont="1" applyFill="1" applyBorder="1" applyAlignment="1">
      <alignment horizontal="center" vertical="center"/>
    </xf>
    <xf numFmtId="0" fontId="25" fillId="23" borderId="36" xfId="0" applyFont="1" applyFill="1" applyBorder="1" applyAlignment="1">
      <alignment horizontal="center" vertical="center"/>
    </xf>
    <xf numFmtId="0" fontId="0" fillId="0" borderId="16" xfId="0" applyBorder="1"/>
    <xf numFmtId="2" fontId="21" fillId="22" borderId="0" xfId="0" applyNumberFormat="1" applyFont="1" applyFill="1" applyAlignment="1">
      <alignment horizontal="right"/>
    </xf>
    <xf numFmtId="0" fontId="1" fillId="0" borderId="29" xfId="0" applyFont="1" applyFill="1" applyBorder="1" applyAlignment="1">
      <alignment horizontal="right"/>
    </xf>
    <xf numFmtId="0" fontId="1" fillId="0" borderId="0" xfId="0" applyFont="1" applyBorder="1"/>
    <xf numFmtId="0" fontId="1" fillId="0" borderId="0" xfId="0" applyNumberFormat="1" applyFont="1" applyBorder="1"/>
    <xf numFmtId="0" fontId="7" fillId="0" borderId="0" xfId="0" applyFont="1" applyFill="1" applyBorder="1" applyAlignment="1">
      <alignment horizontal="right"/>
    </xf>
    <xf numFmtId="0" fontId="7" fillId="0" borderId="0" xfId="0" applyFont="1" applyFill="1" applyBorder="1"/>
    <xf numFmtId="0" fontId="7" fillId="0" borderId="0" xfId="0" applyNumberFormat="1" applyFont="1" applyFill="1" applyBorder="1"/>
    <xf numFmtId="0" fontId="1" fillId="0" borderId="26" xfId="0" applyFont="1" applyBorder="1"/>
    <xf numFmtId="0" fontId="1" fillId="0" borderId="26" xfId="0" applyFont="1" applyFill="1" applyBorder="1" applyAlignment="1">
      <alignment horizontal="right"/>
    </xf>
    <xf numFmtId="0" fontId="1" fillId="0" borderId="36" xfId="0" applyNumberFormat="1" applyFont="1" applyBorder="1"/>
    <xf numFmtId="0" fontId="25" fillId="23" borderId="0" xfId="0" applyFont="1" applyFill="1" applyBorder="1" applyAlignment="1">
      <alignment horizontal="center" vertical="center"/>
    </xf>
    <xf numFmtId="0" fontId="25" fillId="23" borderId="4" xfId="0" applyFont="1" applyFill="1" applyBorder="1" applyAlignment="1">
      <alignment horizontal="center" vertical="center"/>
    </xf>
    <xf numFmtId="0" fontId="0" fillId="0" borderId="4" xfId="0" applyBorder="1"/>
    <xf numFmtId="0" fontId="0" fillId="0" borderId="0" xfId="0" applyBorder="1" applyAlignment="1">
      <alignment horizontal="left"/>
    </xf>
    <xf numFmtId="3" fontId="0" fillId="0" borderId="0" xfId="0" applyNumberFormat="1" applyBorder="1" applyAlignment="1">
      <alignment horizontal="center"/>
    </xf>
    <xf numFmtId="4" fontId="0" fillId="0" borderId="0" xfId="0" applyNumberFormat="1" applyBorder="1" applyAlignment="1">
      <alignment horizontal="center"/>
    </xf>
    <xf numFmtId="0" fontId="0" fillId="0" borderId="0" xfId="0" applyFont="1" applyBorder="1"/>
    <xf numFmtId="4" fontId="0" fillId="0" borderId="44" xfId="0" applyNumberFormat="1" applyBorder="1" applyAlignment="1">
      <alignment horizontal="center"/>
    </xf>
    <xf numFmtId="4" fontId="26" fillId="0" borderId="12" xfId="0" applyNumberFormat="1" applyFont="1" applyBorder="1" applyAlignment="1">
      <alignment horizontal="center"/>
    </xf>
    <xf numFmtId="0" fontId="0" fillId="0" borderId="15" xfId="0" applyBorder="1" applyAlignment="1">
      <alignment horizontal="center"/>
    </xf>
    <xf numFmtId="0" fontId="21" fillId="22" borderId="0" xfId="0" applyFont="1" applyFill="1"/>
    <xf numFmtId="0" fontId="22" fillId="22" borderId="28" xfId="63" applyFont="1" applyFill="1" applyBorder="1" applyAlignment="1">
      <alignment horizontal="left" vertical="center" wrapText="1" shrinkToFit="1"/>
    </xf>
    <xf numFmtId="0" fontId="22" fillId="22" borderId="17" xfId="63" applyFont="1" applyFill="1" applyBorder="1" applyAlignment="1">
      <alignment horizontal="left" vertical="center" shrinkToFit="1"/>
    </xf>
    <xf numFmtId="0" fontId="22" fillId="22" borderId="25" xfId="63" applyFont="1" applyFill="1" applyBorder="1" applyAlignment="1">
      <alignment horizontal="left" vertical="center" wrapText="1" shrinkToFit="1"/>
    </xf>
    <xf numFmtId="0" fontId="22" fillId="22" borderId="17" xfId="1" applyFont="1" applyFill="1" applyBorder="1" applyAlignment="1">
      <alignment horizontal="left" vertical="center" shrinkToFit="1"/>
    </xf>
    <xf numFmtId="0" fontId="22" fillId="22" borderId="17" xfId="63" applyFont="1" applyFill="1" applyBorder="1" applyAlignment="1">
      <alignment horizontal="center" vertical="center" wrapText="1" shrinkToFit="1"/>
    </xf>
    <xf numFmtId="0" fontId="22" fillId="22" borderId="17" xfId="1" applyFont="1" applyFill="1" applyBorder="1" applyAlignment="1">
      <alignment horizontal="center" vertical="center" shrinkToFit="1"/>
    </xf>
    <xf numFmtId="2" fontId="22" fillId="22" borderId="17" xfId="63" applyNumberFormat="1" applyFont="1" applyFill="1" applyBorder="1" applyAlignment="1">
      <alignment horizontal="right" vertical="center" wrapText="1" shrinkToFit="1"/>
    </xf>
    <xf numFmtId="2" fontId="22" fillId="22" borderId="20" xfId="63" applyNumberFormat="1" applyFont="1" applyFill="1" applyBorder="1" applyAlignment="1">
      <alignment horizontal="right" vertical="center" wrapText="1" shrinkToFit="1"/>
    </xf>
    <xf numFmtId="0" fontId="22" fillId="22" borderId="4" xfId="0" applyFont="1" applyFill="1" applyBorder="1" applyAlignment="1">
      <alignment horizontal="left" vertical="center" wrapText="1" shrinkToFit="1"/>
    </xf>
    <xf numFmtId="0" fontId="22" fillId="22" borderId="24" xfId="63" applyFont="1" applyFill="1" applyBorder="1" applyAlignment="1">
      <alignment horizontal="left" vertical="center" wrapText="1" shrinkToFit="1"/>
    </xf>
    <xf numFmtId="0" fontId="22" fillId="22" borderId="4" xfId="1" applyFont="1" applyFill="1" applyBorder="1" applyAlignment="1">
      <alignment horizontal="left" vertical="center" shrinkToFit="1"/>
    </xf>
    <xf numFmtId="0" fontId="22" fillId="22" borderId="4" xfId="0" applyNumberFormat="1" applyFont="1" applyFill="1" applyBorder="1" applyAlignment="1">
      <alignment horizontal="center" vertical="center" wrapText="1" shrinkToFit="1"/>
    </xf>
    <xf numFmtId="2" fontId="22" fillId="22" borderId="4" xfId="0" applyNumberFormat="1" applyFont="1" applyFill="1" applyBorder="1" applyAlignment="1">
      <alignment horizontal="right" vertical="center" wrapText="1" shrinkToFit="1"/>
    </xf>
    <xf numFmtId="2" fontId="22" fillId="22" borderId="18" xfId="0" applyNumberFormat="1" applyFont="1" applyFill="1" applyBorder="1" applyAlignment="1">
      <alignment horizontal="right" vertical="center" wrapText="1" shrinkToFit="1"/>
    </xf>
    <xf numFmtId="0" fontId="22" fillId="22" borderId="23" xfId="0" applyFont="1" applyFill="1" applyBorder="1" applyAlignment="1">
      <alignment horizontal="left" vertical="center" wrapText="1" shrinkToFit="1"/>
    </xf>
    <xf numFmtId="0" fontId="22" fillId="22" borderId="24" xfId="0" applyFont="1" applyFill="1" applyBorder="1" applyAlignment="1">
      <alignment horizontal="left" vertical="center" wrapText="1" shrinkToFit="1"/>
    </xf>
    <xf numFmtId="0" fontId="22" fillId="22" borderId="23" xfId="63" applyFont="1" applyFill="1" applyBorder="1" applyAlignment="1">
      <alignment horizontal="left" vertical="center" wrapText="1" shrinkToFit="1"/>
    </xf>
    <xf numFmtId="0" fontId="22" fillId="22" borderId="4" xfId="0" applyFont="1" applyFill="1" applyBorder="1" applyAlignment="1">
      <alignment vertical="center"/>
    </xf>
    <xf numFmtId="0" fontId="22" fillId="22" borderId="4" xfId="63" applyFont="1" applyFill="1" applyBorder="1" applyAlignment="1">
      <alignment horizontal="center" vertical="center" wrapText="1" shrinkToFit="1"/>
    </xf>
    <xf numFmtId="2" fontId="22" fillId="22" borderId="4" xfId="63" applyNumberFormat="1" applyFont="1" applyFill="1" applyBorder="1" applyAlignment="1">
      <alignment horizontal="right" vertical="center" wrapText="1" shrinkToFit="1"/>
    </xf>
    <xf numFmtId="2" fontId="22" fillId="22" borderId="18" xfId="63" applyNumberFormat="1" applyFont="1" applyFill="1" applyBorder="1" applyAlignment="1">
      <alignment horizontal="right" vertical="center" wrapText="1" shrinkToFit="1"/>
    </xf>
    <xf numFmtId="14" fontId="22" fillId="22" borderId="4" xfId="0" applyNumberFormat="1" applyFont="1" applyFill="1" applyBorder="1" applyAlignment="1">
      <alignment horizontal="center" vertical="center" wrapText="1" shrinkToFit="1"/>
    </xf>
    <xf numFmtId="0" fontId="22" fillId="22" borderId="4" xfId="0" applyFont="1" applyFill="1" applyBorder="1" applyAlignment="1">
      <alignment horizontal="left" vertical="center" wrapText="1"/>
    </xf>
    <xf numFmtId="2" fontId="22" fillId="22" borderId="4" xfId="0" applyNumberFormat="1" applyFont="1" applyFill="1" applyBorder="1" applyAlignment="1">
      <alignment horizontal="right" vertical="center" wrapText="1"/>
    </xf>
    <xf numFmtId="2" fontId="22" fillId="22" borderId="18" xfId="0" applyNumberFormat="1" applyFont="1" applyFill="1" applyBorder="1" applyAlignment="1">
      <alignment horizontal="right" vertical="center" wrapText="1"/>
    </xf>
    <xf numFmtId="2" fontId="22" fillId="22" borderId="18" xfId="0" applyNumberFormat="1" applyFont="1" applyFill="1" applyBorder="1" applyAlignment="1">
      <alignment horizontal="right" vertical="center"/>
    </xf>
    <xf numFmtId="0" fontId="22" fillId="22" borderId="4" xfId="1" applyFont="1" applyFill="1" applyBorder="1" applyAlignment="1">
      <alignment horizontal="left" vertical="center" wrapText="1" shrinkToFit="1"/>
    </xf>
    <xf numFmtId="14" fontId="22" fillId="22" borderId="4" xfId="1" applyNumberFormat="1" applyFont="1" applyFill="1" applyBorder="1" applyAlignment="1">
      <alignment horizontal="center" vertical="center" wrapText="1" shrinkToFit="1"/>
    </xf>
    <xf numFmtId="2" fontId="22" fillId="22" borderId="4" xfId="1" applyNumberFormat="1" applyFont="1" applyFill="1" applyBorder="1" applyAlignment="1">
      <alignment horizontal="right" vertical="center" wrapText="1" shrinkToFit="1"/>
    </xf>
    <xf numFmtId="2" fontId="22" fillId="22" borderId="18" xfId="1" applyNumberFormat="1" applyFont="1" applyFill="1" applyBorder="1" applyAlignment="1">
      <alignment horizontal="right" vertical="center" wrapText="1" shrinkToFit="1"/>
    </xf>
    <xf numFmtId="14" fontId="22" fillId="22" borderId="4" xfId="0" applyNumberFormat="1" applyFont="1" applyFill="1" applyBorder="1" applyAlignment="1">
      <alignment horizontal="center" vertical="center" wrapText="1"/>
    </xf>
    <xf numFmtId="2" fontId="22" fillId="22" borderId="4" xfId="0" applyNumberFormat="1" applyFont="1" applyFill="1" applyBorder="1" applyAlignment="1">
      <alignment horizontal="right" vertical="center" shrinkToFit="1"/>
    </xf>
    <xf numFmtId="0" fontId="22" fillId="22" borderId="4" xfId="1" applyNumberFormat="1" applyFont="1" applyFill="1" applyBorder="1" applyAlignment="1">
      <alignment horizontal="center" vertical="center" wrapText="1" shrinkToFit="1"/>
    </xf>
    <xf numFmtId="0" fontId="27" fillId="22" borderId="23" xfId="63" applyFont="1" applyFill="1" applyBorder="1" applyAlignment="1">
      <alignment horizontal="left" vertical="center" wrapText="1" shrinkToFit="1"/>
    </xf>
    <xf numFmtId="0" fontId="27" fillId="22" borderId="4" xfId="0" applyFont="1" applyFill="1" applyBorder="1" applyAlignment="1">
      <alignment horizontal="left" vertical="center" wrapText="1" shrinkToFit="1"/>
    </xf>
    <xf numFmtId="0" fontId="27" fillId="22" borderId="24" xfId="63" applyFont="1" applyFill="1" applyBorder="1" applyAlignment="1">
      <alignment horizontal="left" vertical="center" wrapText="1" shrinkToFit="1"/>
    </xf>
    <xf numFmtId="0" fontId="27" fillId="22" borderId="4" xfId="1" applyFont="1" applyFill="1" applyBorder="1" applyAlignment="1">
      <alignment horizontal="left" vertical="center" shrinkToFit="1"/>
    </xf>
    <xf numFmtId="14" fontId="27" fillId="22" borderId="4" xfId="0" applyNumberFormat="1" applyFont="1" applyFill="1" applyBorder="1" applyAlignment="1">
      <alignment horizontal="center" vertical="center" wrapText="1" shrinkToFit="1"/>
    </xf>
    <xf numFmtId="0" fontId="27" fillId="22" borderId="17" xfId="1" applyFont="1" applyFill="1" applyBorder="1" applyAlignment="1">
      <alignment horizontal="center" vertical="center" shrinkToFit="1"/>
    </xf>
    <xf numFmtId="2" fontId="27" fillId="22" borderId="4" xfId="0" applyNumberFormat="1" applyFont="1" applyFill="1" applyBorder="1" applyAlignment="1">
      <alignment horizontal="right" vertical="center" wrapText="1" shrinkToFit="1"/>
    </xf>
    <xf numFmtId="2" fontId="27" fillId="22" borderId="18" xfId="0" applyNumberFormat="1" applyFont="1" applyFill="1" applyBorder="1" applyAlignment="1">
      <alignment horizontal="right" vertical="center" wrapText="1" shrinkToFit="1"/>
    </xf>
    <xf numFmtId="0" fontId="22" fillId="22" borderId="23" xfId="0" applyFont="1" applyFill="1" applyBorder="1"/>
    <xf numFmtId="0" fontId="22" fillId="22" borderId="24" xfId="0" applyFont="1" applyFill="1" applyBorder="1"/>
    <xf numFmtId="0" fontId="22" fillId="22" borderId="4" xfId="63" applyNumberFormat="1" applyFont="1" applyFill="1" applyBorder="1" applyAlignment="1">
      <alignment horizontal="center" vertical="center" shrinkToFit="1"/>
    </xf>
    <xf numFmtId="0" fontId="22" fillId="22" borderId="23" xfId="1" applyFont="1" applyFill="1" applyBorder="1" applyAlignment="1">
      <alignment horizontal="left" vertical="center" shrinkToFit="1"/>
    </xf>
    <xf numFmtId="0" fontId="22" fillId="22" borderId="24" xfId="1" applyFont="1" applyFill="1" applyBorder="1" applyAlignment="1">
      <alignment horizontal="left" vertical="center" shrinkToFit="1"/>
    </xf>
    <xf numFmtId="0" fontId="22" fillId="22" borderId="4" xfId="1" applyFont="1" applyFill="1" applyBorder="1" applyAlignment="1">
      <alignment horizontal="center" vertical="center" shrinkToFit="1"/>
    </xf>
    <xf numFmtId="0" fontId="22" fillId="22" borderId="23" xfId="1" applyFont="1" applyFill="1" applyBorder="1" applyAlignment="1">
      <alignment horizontal="left" vertical="center"/>
    </xf>
    <xf numFmtId="0" fontId="22" fillId="22" borderId="24" xfId="1" applyFont="1" applyFill="1" applyBorder="1" applyAlignment="1">
      <alignment horizontal="left" vertical="center"/>
    </xf>
    <xf numFmtId="0" fontId="22" fillId="22" borderId="4" xfId="1" applyFont="1" applyFill="1" applyBorder="1" applyAlignment="1">
      <alignment horizontal="center" vertical="center"/>
    </xf>
    <xf numFmtId="2" fontId="22" fillId="22" borderId="4" xfId="1" applyNumberFormat="1" applyFont="1" applyFill="1" applyBorder="1" applyAlignment="1">
      <alignment horizontal="right" vertical="center" wrapText="1"/>
    </xf>
    <xf numFmtId="2" fontId="22" fillId="22" borderId="18" xfId="1" applyNumberFormat="1" applyFont="1" applyFill="1" applyBorder="1" applyAlignment="1">
      <alignment horizontal="right" vertical="center" wrapText="1"/>
    </xf>
    <xf numFmtId="2" fontId="22" fillId="22" borderId="4" xfId="0" applyNumberFormat="1" applyFont="1" applyFill="1" applyBorder="1" applyAlignment="1">
      <alignment horizontal="right" vertical="center"/>
    </xf>
    <xf numFmtId="0" fontId="22" fillId="22" borderId="10" xfId="0" applyFont="1" applyFill="1" applyBorder="1" applyAlignment="1">
      <alignment horizontal="left" vertical="center" wrapText="1" shrinkToFit="1"/>
    </xf>
    <xf numFmtId="0" fontId="27" fillId="22" borderId="0" xfId="0" applyFont="1" applyFill="1"/>
    <xf numFmtId="2" fontId="27" fillId="22" borderId="18" xfId="0" applyNumberFormat="1" applyFont="1" applyFill="1" applyBorder="1" applyAlignment="1">
      <alignment horizontal="right" vertical="center"/>
    </xf>
    <xf numFmtId="0" fontId="27" fillId="22" borderId="10" xfId="0" applyFont="1" applyFill="1" applyBorder="1" applyAlignment="1">
      <alignment horizontal="left" vertical="center" wrapText="1" shrinkToFit="1"/>
    </xf>
    <xf numFmtId="0" fontId="22" fillId="22" borderId="22" xfId="0" applyFont="1" applyFill="1" applyBorder="1" applyAlignment="1">
      <alignment horizontal="left" vertical="center" wrapText="1"/>
    </xf>
    <xf numFmtId="0" fontId="22" fillId="22" borderId="24" xfId="0" applyFont="1" applyFill="1" applyBorder="1" applyAlignment="1">
      <alignment horizontal="left" vertical="center" wrapText="1"/>
    </xf>
    <xf numFmtId="0" fontId="22" fillId="22" borderId="23" xfId="0" applyFont="1" applyFill="1" applyBorder="1" applyAlignment="1">
      <alignment horizontal="left" vertical="center" wrapText="1"/>
    </xf>
    <xf numFmtId="2" fontId="27" fillId="22" borderId="4" xfId="1" applyNumberFormat="1" applyFont="1" applyFill="1" applyBorder="1" applyAlignment="1">
      <alignment horizontal="right" vertical="center" wrapText="1"/>
    </xf>
    <xf numFmtId="14" fontId="22" fillId="22" borderId="4" xfId="1" applyNumberFormat="1" applyFont="1" applyFill="1" applyBorder="1" applyAlignment="1">
      <alignment horizontal="center" vertical="center"/>
    </xf>
    <xf numFmtId="0" fontId="22" fillId="22" borderId="17" xfId="0" applyFont="1" applyFill="1" applyBorder="1" applyAlignment="1">
      <alignment horizontal="left" vertical="center" wrapText="1" shrinkToFit="1"/>
    </xf>
    <xf numFmtId="0" fontId="22" fillId="22" borderId="10" xfId="1" applyFont="1" applyFill="1" applyBorder="1" applyAlignment="1">
      <alignment horizontal="left" vertical="center" shrinkToFit="1"/>
    </xf>
    <xf numFmtId="0" fontId="22" fillId="22" borderId="10" xfId="63" applyFont="1" applyFill="1" applyBorder="1" applyAlignment="1">
      <alignment horizontal="left" vertical="center"/>
    </xf>
    <xf numFmtId="0" fontId="22" fillId="22" borderId="4" xfId="63" applyFont="1" applyFill="1" applyBorder="1" applyAlignment="1">
      <alignment horizontal="left" vertical="center"/>
    </xf>
    <xf numFmtId="0" fontId="22" fillId="22" borderId="4" xfId="0" applyFont="1" applyFill="1" applyBorder="1" applyAlignment="1">
      <alignment horizontal="left" vertical="center"/>
    </xf>
    <xf numFmtId="0" fontId="22" fillId="22" borderId="10" xfId="63" applyFont="1" applyFill="1" applyBorder="1" applyAlignment="1">
      <alignment horizontal="left" vertical="center" wrapText="1" shrinkToFit="1"/>
    </xf>
    <xf numFmtId="0" fontId="22" fillId="22" borderId="4" xfId="63" applyFont="1" applyFill="1" applyBorder="1" applyAlignment="1">
      <alignment horizontal="left" vertical="center" wrapText="1" shrinkToFit="1"/>
    </xf>
    <xf numFmtId="1" fontId="22" fillId="22" borderId="4" xfId="0" applyNumberFormat="1" applyFont="1" applyFill="1" applyBorder="1" applyAlignment="1">
      <alignment horizontal="center" vertical="center" wrapText="1" shrinkToFit="1"/>
    </xf>
    <xf numFmtId="0" fontId="27" fillId="22" borderId="10" xfId="63" applyFont="1" applyFill="1" applyBorder="1" applyAlignment="1">
      <alignment horizontal="left" vertical="center" wrapText="1" shrinkToFit="1"/>
    </xf>
    <xf numFmtId="0" fontId="27" fillId="22" borderId="4" xfId="63" applyFont="1" applyFill="1" applyBorder="1" applyAlignment="1">
      <alignment horizontal="left" vertical="center" wrapText="1" shrinkToFit="1"/>
    </xf>
    <xf numFmtId="2" fontId="22" fillId="22" borderId="4" xfId="63" applyNumberFormat="1" applyFont="1" applyFill="1" applyBorder="1" applyAlignment="1">
      <alignment horizontal="left" vertical="center" shrinkToFit="1"/>
    </xf>
    <xf numFmtId="0" fontId="23" fillId="22" borderId="4" xfId="0" applyFont="1" applyFill="1" applyBorder="1" applyAlignment="1">
      <alignment horizontal="left" vertical="center" wrapText="1"/>
    </xf>
    <xf numFmtId="2" fontId="27" fillId="22" borderId="4" xfId="1" applyNumberFormat="1" applyFont="1" applyFill="1" applyBorder="1" applyAlignment="1">
      <alignment horizontal="right" vertical="center" wrapText="1" shrinkToFit="1"/>
    </xf>
    <xf numFmtId="2" fontId="27" fillId="22" borderId="18" xfId="1" applyNumberFormat="1" applyFont="1" applyFill="1" applyBorder="1" applyAlignment="1">
      <alignment horizontal="right" vertical="center" wrapText="1" shrinkToFit="1"/>
    </xf>
    <xf numFmtId="14" fontId="22" fillId="22" borderId="4" xfId="0" applyNumberFormat="1" applyFont="1" applyFill="1" applyBorder="1" applyAlignment="1">
      <alignment horizontal="center" vertical="center"/>
    </xf>
    <xf numFmtId="0" fontId="22" fillId="22" borderId="10" xfId="63" applyFont="1" applyFill="1" applyBorder="1" applyAlignment="1">
      <alignment horizontal="left" vertical="center" wrapText="1"/>
    </xf>
    <xf numFmtId="0" fontId="22" fillId="22" borderId="4" xfId="63" applyFont="1" applyFill="1" applyBorder="1" applyAlignment="1">
      <alignment horizontal="left" vertical="center" wrapText="1"/>
    </xf>
    <xf numFmtId="0" fontId="22" fillId="22" borderId="4" xfId="0" applyNumberFormat="1" applyFont="1" applyFill="1" applyBorder="1" applyAlignment="1">
      <alignment horizontal="center" vertical="center"/>
    </xf>
    <xf numFmtId="2" fontId="27" fillId="22" borderId="4" xfId="0" applyNumberFormat="1" applyFont="1" applyFill="1" applyBorder="1" applyAlignment="1">
      <alignment horizontal="right" vertical="center"/>
    </xf>
    <xf numFmtId="2" fontId="27" fillId="22" borderId="4" xfId="0" applyNumberFormat="1" applyFont="1" applyFill="1" applyBorder="1" applyAlignment="1">
      <alignment horizontal="right" vertical="center" wrapText="1"/>
    </xf>
    <xf numFmtId="2" fontId="22" fillId="22" borderId="4" xfId="1" applyNumberFormat="1" applyFont="1" applyFill="1" applyBorder="1" applyAlignment="1">
      <alignment horizontal="right" vertical="center"/>
    </xf>
    <xf numFmtId="2" fontId="22" fillId="22" borderId="18" xfId="1" applyNumberFormat="1" applyFont="1" applyFill="1" applyBorder="1" applyAlignment="1">
      <alignment horizontal="right" vertical="center"/>
    </xf>
    <xf numFmtId="2" fontId="27" fillId="22" borderId="18" xfId="0" applyNumberFormat="1" applyFont="1" applyFill="1" applyBorder="1" applyAlignment="1">
      <alignment horizontal="right" vertical="center" wrapText="1"/>
    </xf>
    <xf numFmtId="14" fontId="22" fillId="22" borderId="4" xfId="63" applyNumberFormat="1" applyFont="1" applyFill="1" applyBorder="1" applyAlignment="1">
      <alignment horizontal="center" vertical="center" wrapText="1" shrinkToFit="1"/>
    </xf>
    <xf numFmtId="2" fontId="22" fillId="22" borderId="4" xfId="63" applyNumberFormat="1" applyFont="1" applyFill="1" applyBorder="1" applyAlignment="1">
      <alignment horizontal="right" vertical="center" shrinkToFit="1"/>
    </xf>
    <xf numFmtId="2" fontId="22" fillId="22" borderId="18" xfId="63" applyNumberFormat="1" applyFont="1" applyFill="1" applyBorder="1" applyAlignment="1">
      <alignment horizontal="right" vertical="center" shrinkToFit="1"/>
    </xf>
    <xf numFmtId="0" fontId="22" fillId="22" borderId="10" xfId="0" applyFont="1" applyFill="1" applyBorder="1" applyAlignment="1">
      <alignment horizontal="left" vertical="center" wrapText="1"/>
    </xf>
    <xf numFmtId="0" fontId="27" fillId="22" borderId="4" xfId="0" applyFont="1" applyFill="1" applyBorder="1" applyAlignment="1">
      <alignment horizontal="left" vertical="center" wrapText="1"/>
    </xf>
    <xf numFmtId="0" fontId="22" fillId="22" borderId="10" xfId="1" applyFont="1" applyFill="1" applyBorder="1" applyAlignment="1">
      <alignment horizontal="left" vertical="center"/>
    </xf>
    <xf numFmtId="0" fontId="22" fillId="22" borderId="4" xfId="1" applyFont="1" applyFill="1" applyBorder="1" applyAlignment="1">
      <alignment horizontal="left" vertical="center"/>
    </xf>
    <xf numFmtId="0" fontId="27" fillId="22" borderId="0" xfId="0" applyFont="1" applyFill="1" applyAlignment="1"/>
    <xf numFmtId="0" fontId="27" fillId="22" borderId="10" xfId="63" applyFont="1" applyFill="1" applyBorder="1" applyAlignment="1">
      <alignment horizontal="left" vertical="center" wrapText="1"/>
    </xf>
    <xf numFmtId="0" fontId="27" fillId="22" borderId="4" xfId="63" applyFont="1" applyFill="1" applyBorder="1" applyAlignment="1">
      <alignment horizontal="left" vertical="center" wrapText="1"/>
    </xf>
    <xf numFmtId="0" fontId="27" fillId="22" borderId="10" xfId="63" applyFont="1" applyFill="1" applyBorder="1" applyAlignment="1">
      <alignment horizontal="left" vertical="center"/>
    </xf>
    <xf numFmtId="0" fontId="22" fillId="22" borderId="4" xfId="63" applyFont="1" applyFill="1" applyBorder="1" applyAlignment="1">
      <alignment horizontal="center" vertical="center"/>
    </xf>
    <xf numFmtId="2" fontId="22" fillId="22" borderId="18" xfId="63" applyNumberFormat="1" applyFont="1" applyFill="1" applyBorder="1" applyAlignment="1">
      <alignment horizontal="right" vertical="center" wrapText="1"/>
    </xf>
    <xf numFmtId="0" fontId="27" fillId="22" borderId="10" xfId="1" applyFont="1" applyFill="1" applyBorder="1" applyAlignment="1">
      <alignment horizontal="left" vertical="center"/>
    </xf>
    <xf numFmtId="0" fontId="27" fillId="22" borderId="4" xfId="1" applyFont="1" applyFill="1" applyBorder="1" applyAlignment="1">
      <alignment horizontal="left" vertical="center"/>
    </xf>
    <xf numFmtId="0" fontId="22" fillId="22" borderId="4" xfId="0" applyFont="1" applyFill="1" applyBorder="1" applyAlignment="1">
      <alignment horizontal="left" vertical="center" shrinkToFit="1"/>
    </xf>
    <xf numFmtId="2" fontId="22" fillId="22" borderId="18" xfId="63" applyNumberFormat="1" applyFont="1" applyFill="1" applyBorder="1" applyAlignment="1">
      <alignment vertical="center" wrapText="1" shrinkToFit="1"/>
    </xf>
    <xf numFmtId="2" fontId="29" fillId="22" borderId="4" xfId="65" applyNumberFormat="1" applyFont="1" applyFill="1" applyBorder="1" applyAlignment="1">
      <alignment horizontal="right" vertical="center" shrinkToFit="1"/>
    </xf>
    <xf numFmtId="2" fontId="22" fillId="22" borderId="16" xfId="63" applyNumberFormat="1" applyFont="1" applyFill="1" applyBorder="1" applyAlignment="1">
      <alignment horizontal="right" vertical="center" wrapText="1" shrinkToFit="1"/>
    </xf>
    <xf numFmtId="2" fontId="22" fillId="22" borderId="19" xfId="63" applyNumberFormat="1" applyFont="1" applyFill="1" applyBorder="1" applyAlignment="1">
      <alignment horizontal="right" vertical="center" wrapText="1" shrinkToFit="1"/>
    </xf>
    <xf numFmtId="0" fontId="27" fillId="22" borderId="10" xfId="1" applyFont="1" applyFill="1" applyBorder="1" applyAlignment="1">
      <alignment horizontal="left" vertical="center" shrinkToFit="1"/>
    </xf>
    <xf numFmtId="0" fontId="27" fillId="22" borderId="4" xfId="0" applyFont="1" applyFill="1" applyBorder="1" applyAlignment="1">
      <alignment vertical="center"/>
    </xf>
    <xf numFmtId="2" fontId="22" fillId="22" borderId="4" xfId="1" applyNumberFormat="1" applyFont="1" applyFill="1" applyBorder="1" applyAlignment="1">
      <alignment horizontal="right" vertical="center" shrinkToFit="1"/>
    </xf>
    <xf numFmtId="2" fontId="22" fillId="22" borderId="18" xfId="1" applyNumberFormat="1" applyFont="1" applyFill="1" applyBorder="1" applyAlignment="1">
      <alignment horizontal="right" vertical="center" shrinkToFit="1"/>
    </xf>
    <xf numFmtId="0" fontId="22" fillId="22" borderId="10" xfId="1" applyFont="1" applyFill="1" applyBorder="1" applyAlignment="1">
      <alignment horizontal="left" vertical="center" wrapText="1" shrinkToFit="1"/>
    </xf>
    <xf numFmtId="0" fontId="22" fillId="22" borderId="4" xfId="1" applyFont="1" applyFill="1" applyBorder="1" applyAlignment="1">
      <alignment vertical="center"/>
    </xf>
    <xf numFmtId="2" fontId="22" fillId="22" borderId="18" xfId="1" applyNumberFormat="1" applyFont="1" applyFill="1" applyBorder="1" applyAlignment="1">
      <alignment vertical="center" wrapText="1" shrinkToFit="1"/>
    </xf>
    <xf numFmtId="0" fontId="27" fillId="22" borderId="4" xfId="1" applyFont="1" applyFill="1" applyBorder="1" applyAlignment="1">
      <alignment horizontal="left" vertical="center" wrapText="1" shrinkToFit="1"/>
    </xf>
    <xf numFmtId="0" fontId="0" fillId="22" borderId="0" xfId="0" applyFill="1"/>
    <xf numFmtId="0" fontId="22" fillId="22" borderId="37" xfId="0" applyFont="1" applyFill="1" applyBorder="1" applyAlignment="1">
      <alignment horizontal="left" vertical="center" wrapText="1" shrinkToFit="1"/>
    </xf>
    <xf numFmtId="0" fontId="22" fillId="22" borderId="16" xfId="0" applyFont="1" applyFill="1" applyBorder="1" applyAlignment="1">
      <alignment horizontal="left" vertical="center" wrapText="1" shrinkToFit="1"/>
    </xf>
    <xf numFmtId="0" fontId="22" fillId="22" borderId="16" xfId="1" applyFont="1" applyFill="1" applyBorder="1" applyAlignment="1">
      <alignment horizontal="left" vertical="center" shrinkToFit="1"/>
    </xf>
    <xf numFmtId="2" fontId="22" fillId="22" borderId="19" xfId="0" applyNumberFormat="1" applyFont="1" applyFill="1" applyBorder="1" applyAlignment="1">
      <alignment horizontal="right" vertical="center"/>
    </xf>
    <xf numFmtId="0" fontId="22" fillId="22" borderId="13" xfId="63" applyFont="1" applyFill="1" applyBorder="1" applyAlignment="1">
      <alignment horizontal="left" vertical="center" wrapText="1" shrinkToFit="1"/>
    </xf>
    <xf numFmtId="0" fontId="22" fillId="22" borderId="11" xfId="0" applyFont="1" applyFill="1" applyBorder="1" applyAlignment="1">
      <alignment horizontal="left" vertical="center" wrapText="1" shrinkToFit="1"/>
    </xf>
    <xf numFmtId="0" fontId="22" fillId="22" borderId="11" xfId="63" applyFont="1" applyFill="1" applyBorder="1" applyAlignment="1">
      <alignment horizontal="left" vertical="center" wrapText="1" shrinkToFit="1"/>
    </xf>
    <xf numFmtId="0" fontId="22" fillId="22" borderId="11" xfId="1" applyFont="1" applyFill="1" applyBorder="1" applyAlignment="1">
      <alignment horizontal="left" vertical="center" shrinkToFit="1"/>
    </xf>
    <xf numFmtId="0" fontId="22" fillId="22" borderId="11" xfId="0" applyNumberFormat="1" applyFont="1" applyFill="1" applyBorder="1" applyAlignment="1">
      <alignment horizontal="center" vertical="center" wrapText="1" shrinkToFit="1"/>
    </xf>
    <xf numFmtId="0" fontId="22" fillId="22" borderId="33" xfId="1" applyFont="1" applyFill="1" applyBorder="1" applyAlignment="1">
      <alignment horizontal="center" vertical="center" shrinkToFit="1"/>
    </xf>
    <xf numFmtId="2" fontId="22" fillId="22" borderId="11" xfId="0" applyNumberFormat="1" applyFont="1" applyFill="1" applyBorder="1" applyAlignment="1">
      <alignment horizontal="right" vertical="center" wrapText="1" shrinkToFit="1"/>
    </xf>
    <xf numFmtId="2" fontId="22" fillId="22" borderId="21" xfId="0" applyNumberFormat="1" applyFont="1" applyFill="1" applyBorder="1" applyAlignment="1">
      <alignment horizontal="right" vertical="center" wrapText="1" shrinkToFit="1"/>
    </xf>
    <xf numFmtId="0" fontId="0" fillId="0" borderId="39" xfId="0" applyFill="1" applyBorder="1"/>
    <xf numFmtId="0" fontId="0" fillId="0" borderId="22" xfId="0" applyBorder="1"/>
    <xf numFmtId="0" fontId="0" fillId="0" borderId="46" xfId="0" applyBorder="1"/>
    <xf numFmtId="0" fontId="0" fillId="0" borderId="47" xfId="0" applyBorder="1"/>
    <xf numFmtId="0" fontId="0" fillId="0" borderId="14" xfId="0" pivotButton="1" applyBorder="1"/>
    <xf numFmtId="2" fontId="22" fillId="22" borderId="16" xfId="0" applyNumberFormat="1" applyFont="1" applyFill="1" applyBorder="1" applyAlignment="1">
      <alignment horizontal="right" vertical="center" wrapText="1" shrinkToFit="1"/>
    </xf>
    <xf numFmtId="0" fontId="22" fillId="22" borderId="4" xfId="0" applyNumberFormat="1" applyFont="1" applyFill="1" applyBorder="1" applyAlignment="1">
      <alignment horizontal="center" vertical="center" wrapText="1"/>
    </xf>
    <xf numFmtId="2" fontId="22" fillId="22" borderId="4" xfId="63" applyNumberFormat="1" applyFont="1" applyFill="1" applyBorder="1" applyAlignment="1">
      <alignment horizontal="right" vertical="center" wrapText="1"/>
    </xf>
    <xf numFmtId="0" fontId="30" fillId="22" borderId="0" xfId="0" applyFont="1" applyFill="1"/>
    <xf numFmtId="0" fontId="27" fillId="22" borderId="28" xfId="63" applyFont="1" applyFill="1" applyBorder="1" applyAlignment="1">
      <alignment horizontal="left" vertical="center" wrapText="1" shrinkToFit="1"/>
    </xf>
    <xf numFmtId="2" fontId="27" fillId="22" borderId="4" xfId="0" applyNumberFormat="1" applyFont="1" applyFill="1" applyBorder="1" applyAlignment="1">
      <alignment horizontal="right" vertical="center" shrinkToFit="1"/>
    </xf>
    <xf numFmtId="0" fontId="27" fillId="22" borderId="23" xfId="1" applyFont="1" applyFill="1" applyBorder="1" applyAlignment="1">
      <alignment horizontal="left" vertical="center"/>
    </xf>
    <xf numFmtId="0" fontId="27" fillId="22" borderId="24" xfId="1" applyFont="1" applyFill="1" applyBorder="1" applyAlignment="1">
      <alignment horizontal="left" vertical="center"/>
    </xf>
    <xf numFmtId="2" fontId="27" fillId="22" borderId="18" xfId="1" applyNumberFormat="1" applyFont="1" applyFill="1" applyBorder="1" applyAlignment="1">
      <alignment horizontal="right" vertical="center" wrapText="1"/>
    </xf>
    <xf numFmtId="14" fontId="27" fillId="22" borderId="4" xfId="0" applyNumberFormat="1" applyFont="1" applyFill="1" applyBorder="1" applyAlignment="1">
      <alignment horizontal="center" vertical="center" wrapText="1"/>
    </xf>
    <xf numFmtId="0" fontId="0" fillId="24" borderId="38" xfId="0" applyNumberFormat="1" applyFill="1" applyBorder="1"/>
    <xf numFmtId="2" fontId="0" fillId="0" borderId="0" xfId="0" applyNumberFormat="1"/>
    <xf numFmtId="4" fontId="0" fillId="0" borderId="0" xfId="0" applyNumberFormat="1"/>
    <xf numFmtId="0" fontId="0" fillId="24" borderId="0" xfId="0" applyFill="1"/>
    <xf numFmtId="4" fontId="22" fillId="22" borderId="17" xfId="63" applyNumberFormat="1" applyFont="1" applyFill="1" applyBorder="1" applyAlignment="1">
      <alignment horizontal="right" vertical="center" wrapText="1" shrinkToFit="1"/>
    </xf>
    <xf numFmtId="4" fontId="22" fillId="22" borderId="20" xfId="63" applyNumberFormat="1" applyFont="1" applyFill="1" applyBorder="1" applyAlignment="1">
      <alignment horizontal="right" vertical="center" wrapText="1" shrinkToFit="1"/>
    </xf>
    <xf numFmtId="4" fontId="22" fillId="22" borderId="4" xfId="0" applyNumberFormat="1" applyFont="1" applyFill="1" applyBorder="1" applyAlignment="1">
      <alignment horizontal="right" vertical="center" wrapText="1" shrinkToFit="1"/>
    </xf>
    <xf numFmtId="4" fontId="22" fillId="22" borderId="18" xfId="0" applyNumberFormat="1" applyFont="1" applyFill="1" applyBorder="1" applyAlignment="1">
      <alignment horizontal="right" vertical="center" wrapText="1" shrinkToFit="1"/>
    </xf>
    <xf numFmtId="4" fontId="27" fillId="22" borderId="4" xfId="0" applyNumberFormat="1" applyFont="1" applyFill="1" applyBorder="1" applyAlignment="1">
      <alignment horizontal="right" vertical="center" wrapText="1" shrinkToFit="1"/>
    </xf>
    <xf numFmtId="4" fontId="27" fillId="22" borderId="18" xfId="0" applyNumberFormat="1" applyFont="1" applyFill="1" applyBorder="1" applyAlignment="1">
      <alignment horizontal="right" vertical="center" wrapText="1" shrinkToFit="1"/>
    </xf>
    <xf numFmtId="4" fontId="22" fillId="22" borderId="4" xfId="63" applyNumberFormat="1" applyFont="1" applyFill="1" applyBorder="1" applyAlignment="1">
      <alignment horizontal="right" vertical="center" wrapText="1" shrinkToFit="1"/>
    </xf>
    <xf numFmtId="4" fontId="22" fillId="22" borderId="18" xfId="63" applyNumberFormat="1" applyFont="1" applyFill="1" applyBorder="1" applyAlignment="1">
      <alignment horizontal="right" vertical="center" wrapText="1" shrinkToFit="1"/>
    </xf>
    <xf numFmtId="4" fontId="22" fillId="22" borderId="4" xfId="0" applyNumberFormat="1" applyFont="1" applyFill="1" applyBorder="1" applyAlignment="1">
      <alignment horizontal="right" vertical="center" wrapText="1"/>
    </xf>
    <xf numFmtId="4" fontId="22" fillId="22" borderId="18" xfId="0" applyNumberFormat="1" applyFont="1" applyFill="1" applyBorder="1" applyAlignment="1">
      <alignment horizontal="right" vertical="center" wrapText="1"/>
    </xf>
    <xf numFmtId="4" fontId="22" fillId="22" borderId="16" xfId="0" applyNumberFormat="1" applyFont="1" applyFill="1" applyBorder="1" applyAlignment="1">
      <alignment vertical="center"/>
    </xf>
    <xf numFmtId="4" fontId="22" fillId="22" borderId="34" xfId="0" applyNumberFormat="1" applyFont="1" applyFill="1" applyBorder="1" applyAlignment="1">
      <alignment vertical="center"/>
    </xf>
    <xf numFmtId="4" fontId="22" fillId="22" borderId="17" xfId="0" applyNumberFormat="1" applyFont="1" applyFill="1" applyBorder="1" applyAlignment="1">
      <alignment vertical="center"/>
    </xf>
    <xf numFmtId="4" fontId="22" fillId="22" borderId="31" xfId="0" applyNumberFormat="1" applyFont="1" applyFill="1" applyBorder="1" applyAlignment="1">
      <alignment vertical="center"/>
    </xf>
    <xf numFmtId="4" fontId="22" fillId="22" borderId="18" xfId="0" applyNumberFormat="1" applyFont="1" applyFill="1" applyBorder="1" applyAlignment="1">
      <alignment horizontal="right" vertical="center"/>
    </xf>
    <xf numFmtId="4" fontId="22" fillId="22" borderId="4" xfId="1" applyNumberFormat="1" applyFont="1" applyFill="1" applyBorder="1" applyAlignment="1">
      <alignment horizontal="right" vertical="center" wrapText="1" shrinkToFit="1"/>
    </xf>
    <xf numFmtId="4" fontId="22" fillId="22" borderId="18" xfId="1" applyNumberFormat="1" applyFont="1" applyFill="1" applyBorder="1" applyAlignment="1">
      <alignment horizontal="right" vertical="center" wrapText="1" shrinkToFit="1"/>
    </xf>
    <xf numFmtId="4" fontId="22" fillId="22" borderId="4" xfId="0" applyNumberFormat="1" applyFont="1" applyFill="1" applyBorder="1" applyAlignment="1">
      <alignment horizontal="right" vertical="center" shrinkToFit="1"/>
    </xf>
    <xf numFmtId="4" fontId="27" fillId="22" borderId="4" xfId="0" applyNumberFormat="1" applyFont="1" applyFill="1" applyBorder="1" applyAlignment="1">
      <alignment horizontal="right" vertical="center" shrinkToFit="1"/>
    </xf>
    <xf numFmtId="4" fontId="27" fillId="22" borderId="18" xfId="0" applyNumberFormat="1" applyFont="1" applyFill="1" applyBorder="1" applyAlignment="1">
      <alignment horizontal="right" vertical="center"/>
    </xf>
    <xf numFmtId="4" fontId="22" fillId="22" borderId="4" xfId="1" applyNumberFormat="1" applyFont="1" applyFill="1" applyBorder="1" applyAlignment="1">
      <alignment horizontal="right" vertical="center" wrapText="1"/>
    </xf>
    <xf numFmtId="4" fontId="22" fillId="22" borderId="18" xfId="1" applyNumberFormat="1" applyFont="1" applyFill="1" applyBorder="1" applyAlignment="1">
      <alignment horizontal="right" vertical="center" wrapText="1"/>
    </xf>
    <xf numFmtId="4" fontId="27" fillId="22" borderId="4" xfId="1" applyNumberFormat="1" applyFont="1" applyFill="1" applyBorder="1" applyAlignment="1">
      <alignment horizontal="right" vertical="center" wrapText="1"/>
    </xf>
    <xf numFmtId="4" fontId="27" fillId="22" borderId="18" xfId="1" applyNumberFormat="1" applyFont="1" applyFill="1" applyBorder="1" applyAlignment="1">
      <alignment horizontal="right" vertical="center" wrapText="1"/>
    </xf>
    <xf numFmtId="4" fontId="22" fillId="22" borderId="4" xfId="0" applyNumberFormat="1" applyFont="1" applyFill="1" applyBorder="1" applyAlignment="1">
      <alignment horizontal="right" vertical="center"/>
    </xf>
    <xf numFmtId="4" fontId="22" fillId="22" borderId="4" xfId="1" applyNumberFormat="1" applyFont="1" applyFill="1" applyBorder="1" applyAlignment="1">
      <alignment horizontal="right" vertical="center"/>
    </xf>
    <xf numFmtId="4" fontId="22" fillId="22" borderId="18" xfId="1" applyNumberFormat="1" applyFont="1" applyFill="1" applyBorder="1" applyAlignment="1">
      <alignment horizontal="right" vertical="center"/>
    </xf>
    <xf numFmtId="4" fontId="22" fillId="22" borderId="4" xfId="63" applyNumberFormat="1" applyFont="1" applyFill="1" applyBorder="1" applyAlignment="1">
      <alignment horizontal="right" vertical="center" shrinkToFit="1"/>
    </xf>
    <xf numFmtId="4" fontId="22" fillId="22" borderId="18" xfId="63" applyNumberFormat="1" applyFont="1" applyFill="1" applyBorder="1" applyAlignment="1">
      <alignment horizontal="right" vertical="center" shrinkToFit="1"/>
    </xf>
    <xf numFmtId="4" fontId="27" fillId="22" borderId="4" xfId="0" applyNumberFormat="1" applyFont="1" applyFill="1" applyBorder="1" applyAlignment="1">
      <alignment horizontal="right" vertical="center" wrapText="1"/>
    </xf>
    <xf numFmtId="4" fontId="27" fillId="22" borderId="18" xfId="0" applyNumberFormat="1" applyFont="1" applyFill="1" applyBorder="1" applyAlignment="1">
      <alignment horizontal="right" vertical="center" wrapText="1"/>
    </xf>
    <xf numFmtId="4" fontId="27" fillId="22" borderId="4" xfId="0" applyNumberFormat="1" applyFont="1" applyFill="1" applyBorder="1" applyAlignment="1">
      <alignment horizontal="right" vertical="center"/>
    </xf>
    <xf numFmtId="4" fontId="22" fillId="22" borderId="16" xfId="0" applyNumberFormat="1" applyFont="1" applyFill="1" applyBorder="1" applyAlignment="1">
      <alignment vertical="center" wrapText="1" shrinkToFit="1"/>
    </xf>
    <xf numFmtId="4" fontId="22" fillId="22" borderId="34" xfId="0" applyNumberFormat="1" applyFont="1" applyFill="1" applyBorder="1" applyAlignment="1">
      <alignment vertical="center" wrapText="1" shrinkToFit="1"/>
    </xf>
    <xf numFmtId="4" fontId="22" fillId="22" borderId="17" xfId="0" applyNumberFormat="1" applyFont="1" applyFill="1" applyBorder="1" applyAlignment="1">
      <alignment vertical="center" wrapText="1" shrinkToFit="1"/>
    </xf>
    <xf numFmtId="4" fontId="22" fillId="22" borderId="31" xfId="0" applyNumberFormat="1" applyFont="1" applyFill="1" applyBorder="1" applyAlignment="1">
      <alignment vertical="center" wrapText="1" shrinkToFit="1"/>
    </xf>
    <xf numFmtId="4" fontId="22" fillId="22" borderId="4" xfId="63" applyNumberFormat="1" applyFont="1" applyFill="1" applyBorder="1" applyAlignment="1">
      <alignment horizontal="right" vertical="center" wrapText="1"/>
    </xf>
    <xf numFmtId="4" fontId="22" fillId="22" borderId="18" xfId="63" applyNumberFormat="1" applyFont="1" applyFill="1" applyBorder="1" applyAlignment="1">
      <alignment horizontal="right" vertical="center" wrapText="1"/>
    </xf>
    <xf numFmtId="4" fontId="22" fillId="22" borderId="18" xfId="63" applyNumberFormat="1" applyFont="1" applyFill="1" applyBorder="1" applyAlignment="1">
      <alignment vertical="center" wrapText="1" shrinkToFit="1"/>
    </xf>
    <xf numFmtId="4" fontId="29" fillId="22" borderId="4" xfId="65" applyNumberFormat="1" applyFont="1" applyFill="1" applyBorder="1" applyAlignment="1">
      <alignment horizontal="right" vertical="center" shrinkToFit="1"/>
    </xf>
    <xf numFmtId="4" fontId="22" fillId="22" borderId="16" xfId="63" applyNumberFormat="1" applyFont="1" applyFill="1" applyBorder="1" applyAlignment="1">
      <alignment horizontal="right" vertical="center" wrapText="1" shrinkToFit="1"/>
    </xf>
    <xf numFmtId="4" fontId="22" fillId="22" borderId="19" xfId="63" applyNumberFormat="1" applyFont="1" applyFill="1" applyBorder="1" applyAlignment="1">
      <alignment horizontal="right" vertical="center" wrapText="1" shrinkToFit="1"/>
    </xf>
    <xf numFmtId="4" fontId="22" fillId="22" borderId="4" xfId="1" applyNumberFormat="1" applyFont="1" applyFill="1" applyBorder="1" applyAlignment="1">
      <alignment horizontal="right" vertical="center" shrinkToFit="1"/>
    </xf>
    <xf numFmtId="4" fontId="22" fillId="22" borderId="18" xfId="1" applyNumberFormat="1" applyFont="1" applyFill="1" applyBorder="1" applyAlignment="1">
      <alignment horizontal="right" vertical="center" shrinkToFit="1"/>
    </xf>
    <xf numFmtId="4" fontId="22" fillId="22" borderId="18" xfId="1" applyNumberFormat="1" applyFont="1" applyFill="1" applyBorder="1" applyAlignment="1">
      <alignment vertical="center" wrapText="1" shrinkToFit="1"/>
    </xf>
    <xf numFmtId="4" fontId="27" fillId="22" borderId="4" xfId="1" applyNumberFormat="1" applyFont="1" applyFill="1" applyBorder="1" applyAlignment="1">
      <alignment horizontal="right" vertical="center" wrapText="1" shrinkToFit="1"/>
    </xf>
    <xf numFmtId="4" fontId="27" fillId="22" borderId="18" xfId="1" applyNumberFormat="1" applyFont="1" applyFill="1" applyBorder="1" applyAlignment="1">
      <alignment horizontal="right" vertical="center" wrapText="1" shrinkToFit="1"/>
    </xf>
    <xf numFmtId="4" fontId="22" fillId="22" borderId="16" xfId="0" applyNumberFormat="1" applyFont="1" applyFill="1" applyBorder="1" applyAlignment="1">
      <alignment horizontal="right" vertical="center" wrapText="1" shrinkToFit="1"/>
    </xf>
    <xf numFmtId="4" fontId="22" fillId="22" borderId="19" xfId="0" applyNumberFormat="1" applyFont="1" applyFill="1" applyBorder="1" applyAlignment="1">
      <alignment horizontal="right" vertical="center"/>
    </xf>
    <xf numFmtId="4" fontId="22" fillId="22" borderId="11" xfId="0" applyNumberFormat="1" applyFont="1" applyFill="1" applyBorder="1" applyAlignment="1">
      <alignment horizontal="right" vertical="center" wrapText="1" shrinkToFit="1"/>
    </xf>
    <xf numFmtId="4" fontId="22" fillId="22" borderId="21" xfId="0" applyNumberFormat="1" applyFont="1" applyFill="1" applyBorder="1" applyAlignment="1">
      <alignment horizontal="right" vertical="center" wrapText="1" shrinkToFit="1"/>
    </xf>
    <xf numFmtId="0" fontId="0" fillId="24" borderId="10" xfId="0" applyNumberFormat="1" applyFill="1" applyBorder="1"/>
    <xf numFmtId="0" fontId="0" fillId="24" borderId="37" xfId="0" applyFill="1" applyBorder="1"/>
    <xf numFmtId="0" fontId="0" fillId="0" borderId="40" xfId="0" applyBorder="1"/>
    <xf numFmtId="0" fontId="0" fillId="0" borderId="12" xfId="0" applyBorder="1" applyAlignment="1">
      <alignment horizontal="center"/>
    </xf>
    <xf numFmtId="0" fontId="0" fillId="0" borderId="32" xfId="0" applyFont="1" applyBorder="1" applyAlignment="1">
      <alignment horizontal="left"/>
    </xf>
    <xf numFmtId="0" fontId="0" fillId="0" borderId="47" xfId="0" applyFont="1" applyBorder="1"/>
    <xf numFmtId="3" fontId="28" fillId="0" borderId="41" xfId="0" applyNumberFormat="1" applyFont="1" applyBorder="1" applyAlignment="1">
      <alignment horizontal="center"/>
    </xf>
    <xf numFmtId="4" fontId="28" fillId="0" borderId="41" xfId="0" applyNumberFormat="1" applyFont="1" applyBorder="1" applyAlignment="1">
      <alignment horizontal="center"/>
    </xf>
    <xf numFmtId="4" fontId="28" fillId="0" borderId="45" xfId="0" applyNumberFormat="1" applyFont="1" applyBorder="1" applyAlignment="1">
      <alignment horizontal="center"/>
    </xf>
    <xf numFmtId="0" fontId="0" fillId="0" borderId="15" xfId="0" pivotButton="1" applyBorder="1"/>
    <xf numFmtId="0" fontId="0" fillId="0" borderId="0" xfId="0" applyAlignment="1">
      <alignment horizontal="center" vertical="center"/>
    </xf>
    <xf numFmtId="0" fontId="0" fillId="0" borderId="15" xfId="0" pivotButton="1" applyBorder="1" applyAlignment="1">
      <alignment horizontal="center" vertical="center"/>
    </xf>
    <xf numFmtId="0" fontId="0" fillId="0" borderId="0" xfId="0" applyBorder="1" applyAlignment="1">
      <alignment horizontal="center" vertical="center"/>
    </xf>
    <xf numFmtId="14" fontId="0" fillId="0" borderId="0" xfId="0" applyNumberFormat="1" applyBorder="1" applyAlignment="1">
      <alignment horizontal="center" vertical="center"/>
    </xf>
    <xf numFmtId="0" fontId="26" fillId="0" borderId="12" xfId="0" applyFont="1" applyBorder="1" applyAlignment="1">
      <alignment horizontal="center" vertical="center"/>
    </xf>
    <xf numFmtId="0" fontId="0" fillId="0" borderId="48" xfId="0" applyFont="1" applyBorder="1" applyAlignment="1">
      <alignment horizontal="left"/>
    </xf>
    <xf numFmtId="0" fontId="0" fillId="0" borderId="46" xfId="0" applyFont="1" applyBorder="1"/>
    <xf numFmtId="0" fontId="27" fillId="22" borderId="4" xfId="1" applyFont="1" applyFill="1" applyBorder="1" applyAlignment="1">
      <alignment horizontal="center" vertical="center"/>
    </xf>
    <xf numFmtId="0" fontId="26" fillId="0" borderId="14" xfId="0" applyFont="1" applyBorder="1" applyAlignment="1">
      <alignment horizontal="center" vertical="center"/>
    </xf>
    <xf numFmtId="0" fontId="26" fillId="0" borderId="15" xfId="0" applyFont="1" applyBorder="1" applyAlignment="1">
      <alignment horizontal="center" vertical="center"/>
    </xf>
    <xf numFmtId="14" fontId="27" fillId="22" borderId="4" xfId="1" applyNumberFormat="1" applyFont="1" applyFill="1" applyBorder="1" applyAlignment="1">
      <alignment horizontal="center" vertical="center"/>
    </xf>
    <xf numFmtId="0" fontId="26" fillId="0" borderId="35" xfId="0" applyFont="1" applyBorder="1" applyAlignment="1">
      <alignment horizontal="center" vertical="center"/>
    </xf>
    <xf numFmtId="0" fontId="26" fillId="0" borderId="22" xfId="0" applyFont="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2" xfId="0" applyBorder="1" applyAlignment="1">
      <alignment horizontal="center" vertical="center"/>
    </xf>
    <xf numFmtId="0" fontId="21" fillId="22" borderId="35" xfId="0" applyFont="1" applyFill="1" applyBorder="1" applyAlignment="1">
      <alignment horizontal="left" vertical="center"/>
    </xf>
    <xf numFmtId="0" fontId="21" fillId="22" borderId="42" xfId="0" applyFont="1" applyFill="1" applyBorder="1" applyAlignment="1">
      <alignment horizontal="left" vertical="center"/>
    </xf>
    <xf numFmtId="0" fontId="21" fillId="22" borderId="43" xfId="0" applyFont="1" applyFill="1" applyBorder="1" applyAlignment="1">
      <alignment horizontal="left" vertical="center"/>
    </xf>
    <xf numFmtId="2" fontId="22" fillId="22" borderId="16" xfId="0" applyNumberFormat="1" applyFont="1" applyFill="1" applyBorder="1" applyAlignment="1">
      <alignment horizontal="center" vertical="center" wrapText="1" shrinkToFit="1"/>
    </xf>
    <xf numFmtId="2" fontId="22" fillId="22" borderId="17" xfId="0" applyNumberFormat="1" applyFont="1" applyFill="1" applyBorder="1" applyAlignment="1">
      <alignment horizontal="center" vertical="center" wrapText="1" shrinkToFit="1"/>
    </xf>
    <xf numFmtId="2" fontId="22" fillId="22" borderId="34" xfId="0" applyNumberFormat="1" applyFont="1" applyFill="1" applyBorder="1" applyAlignment="1">
      <alignment horizontal="center" vertical="center" wrapText="1" shrinkToFit="1"/>
    </xf>
    <xf numFmtId="2" fontId="22" fillId="22" borderId="31" xfId="0" applyNumberFormat="1" applyFont="1" applyFill="1" applyBorder="1" applyAlignment="1">
      <alignment horizontal="center" vertical="center" wrapText="1" shrinkToFit="1"/>
    </xf>
    <xf numFmtId="0" fontId="21" fillId="22" borderId="14" xfId="0" applyFont="1" applyFill="1" applyBorder="1" applyAlignment="1">
      <alignment horizontal="left" vertical="center"/>
    </xf>
    <xf numFmtId="0" fontId="21" fillId="22" borderId="15" xfId="0" applyFont="1" applyFill="1" applyBorder="1" applyAlignment="1">
      <alignment horizontal="left" vertical="center"/>
    </xf>
    <xf numFmtId="0" fontId="21" fillId="22" borderId="12" xfId="0" applyFont="1" applyFill="1" applyBorder="1" applyAlignment="1">
      <alignment horizontal="left" vertical="center"/>
    </xf>
    <xf numFmtId="2" fontId="22" fillId="22" borderId="16" xfId="0" applyNumberFormat="1" applyFont="1" applyFill="1" applyBorder="1" applyAlignment="1">
      <alignment horizontal="center" vertical="center"/>
    </xf>
    <xf numFmtId="2" fontId="22" fillId="22" borderId="17" xfId="0" applyNumberFormat="1" applyFont="1" applyFill="1" applyBorder="1" applyAlignment="1">
      <alignment horizontal="center" vertical="center"/>
    </xf>
    <xf numFmtId="2" fontId="22" fillId="22" borderId="34" xfId="0" applyNumberFormat="1" applyFont="1" applyFill="1" applyBorder="1" applyAlignment="1">
      <alignment horizontal="center" vertical="center"/>
    </xf>
    <xf numFmtId="2" fontId="22" fillId="22" borderId="31" xfId="0" applyNumberFormat="1" applyFont="1" applyFill="1" applyBorder="1" applyAlignment="1">
      <alignment horizontal="center" vertical="center"/>
    </xf>
    <xf numFmtId="0" fontId="31" fillId="0" borderId="0" xfId="0" applyFont="1" applyAlignment="1">
      <alignment horizontal="left" vertical="top" wrapText="1"/>
    </xf>
  </cellXfs>
  <cellStyles count="83">
    <cellStyle name="%20 - Vurgu1 2" xfId="2"/>
    <cellStyle name="%20 - Vurgu1 2 2" xfId="3"/>
    <cellStyle name="%20 - Vurgu1 3" xfId="4"/>
    <cellStyle name="%20 - Vurgu1 3 2" xfId="5"/>
    <cellStyle name="%20 - Vurgu2 2" xfId="6"/>
    <cellStyle name="%20 - Vurgu2 2 2" xfId="7"/>
    <cellStyle name="%20 - Vurgu2 3" xfId="8"/>
    <cellStyle name="%20 - Vurgu2 3 2" xfId="9"/>
    <cellStyle name="%20 - Vurgu3 2" xfId="10"/>
    <cellStyle name="%20 - Vurgu3 2 2" xfId="11"/>
    <cellStyle name="%20 - Vurgu3 3" xfId="12"/>
    <cellStyle name="%20 - Vurgu3 3 2" xfId="13"/>
    <cellStyle name="%20 - Vurgu4 2" xfId="14"/>
    <cellStyle name="%20 - Vurgu4 2 2" xfId="15"/>
    <cellStyle name="%20 - Vurgu4 3" xfId="16"/>
    <cellStyle name="%20 - Vurgu4 3 2" xfId="17"/>
    <cellStyle name="%20 - Vurgu5 2" xfId="18"/>
    <cellStyle name="%20 - Vurgu5 2 2" xfId="19"/>
    <cellStyle name="%20 - Vurgu6 2" xfId="20"/>
    <cellStyle name="%20 - Vurgu6 2 2" xfId="21"/>
    <cellStyle name="%20 - Vurgu6 3" xfId="22"/>
    <cellStyle name="%20 - Vurgu6 3 2" xfId="23"/>
    <cellStyle name="%40 - Vurgu1 2" xfId="24"/>
    <cellStyle name="%40 - Vurgu1 2 2" xfId="25"/>
    <cellStyle name="%40 - Vurgu1 3" xfId="26"/>
    <cellStyle name="%40 - Vurgu1 3 2" xfId="27"/>
    <cellStyle name="%40 - Vurgu2 2" xfId="28"/>
    <cellStyle name="%40 - Vurgu2 2 2" xfId="29"/>
    <cellStyle name="%40 - Vurgu3 2" xfId="30"/>
    <cellStyle name="%40 - Vurgu3 2 2" xfId="31"/>
    <cellStyle name="%40 - Vurgu3 3" xfId="32"/>
    <cellStyle name="%40 - Vurgu3 3 2" xfId="33"/>
    <cellStyle name="%40 - Vurgu4 2" xfId="34"/>
    <cellStyle name="%40 - Vurgu4 2 2" xfId="35"/>
    <cellStyle name="%40 - Vurgu4 3" xfId="36"/>
    <cellStyle name="%40 - Vurgu4 3 2" xfId="37"/>
    <cellStyle name="%40 - Vurgu5 2" xfId="38"/>
    <cellStyle name="%40 - Vurgu5 2 2" xfId="39"/>
    <cellStyle name="%40 - Vurgu5 3" xfId="40"/>
    <cellStyle name="%40 - Vurgu5 3 2" xfId="41"/>
    <cellStyle name="%40 - Vurgu6 2" xfId="42"/>
    <cellStyle name="%40 - Vurgu6 2 2" xfId="43"/>
    <cellStyle name="%40 - Vurgu6 3" xfId="44"/>
    <cellStyle name="%40 - Vurgu6 3 2" xfId="45"/>
    <cellStyle name="%60 - Vurgu1 2" xfId="46"/>
    <cellStyle name="%60 - Vurgu2 2" xfId="47"/>
    <cellStyle name="%60 - Vurgu3 2" xfId="48"/>
    <cellStyle name="%60 - Vurgu4 2" xfId="49"/>
    <cellStyle name="%60 - Vurgu5 2" xfId="50"/>
    <cellStyle name="%60 - Vurgu6 2" xfId="51"/>
    <cellStyle name="Ana Başlık 2" xfId="52"/>
    <cellStyle name="Bağlı Hücre 2" xfId="53"/>
    <cellStyle name="Başlık 1 2" xfId="54"/>
    <cellStyle name="Başlık 2 2" xfId="55"/>
    <cellStyle name="Başlık 3 2" xfId="56"/>
    <cellStyle name="Başlık 4 2" xfId="57"/>
    <cellStyle name="Çıkış 2" xfId="58"/>
    <cellStyle name="Giriş 2" xfId="59"/>
    <cellStyle name="Hesaplama 2" xfId="60"/>
    <cellStyle name="İyi 2" xfId="61"/>
    <cellStyle name="Kötü 2" xfId="62"/>
    <cellStyle name="Normal" xfId="0" builtinId="0"/>
    <cellStyle name="Normal 2" xfId="63"/>
    <cellStyle name="Normal 2 2" xfId="64"/>
    <cellStyle name="Normal 3" xfId="65"/>
    <cellStyle name="Normal 4" xfId="66"/>
    <cellStyle name="Normal 4 2" xfId="67"/>
    <cellStyle name="Normal 4 2 2" xfId="68"/>
    <cellStyle name="Normal 4 3" xfId="69"/>
    <cellStyle name="Normal 4 4" xfId="70"/>
    <cellStyle name="Normal 5" xfId="71"/>
    <cellStyle name="Normal 6" xfId="72"/>
    <cellStyle name="Normal 7" xfId="73"/>
    <cellStyle name="Normal_Sayfa1" xfId="1"/>
    <cellStyle name="Not 2" xfId="74"/>
    <cellStyle name="Not 3" xfId="75"/>
    <cellStyle name="Nötr 2" xfId="76"/>
    <cellStyle name="Toplam 2" xfId="77"/>
    <cellStyle name="Vurgu1 2" xfId="78"/>
    <cellStyle name="Vurgu2 2" xfId="79"/>
    <cellStyle name="Vurgu3 2" xfId="80"/>
    <cellStyle name="Vurgu4 2" xfId="81"/>
    <cellStyle name="Vurgu6 2" xfId="82"/>
  </cellStyles>
  <dxfs count="21727">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right/>
        <top/>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border>
        <right style="medium">
          <color indexed="64"/>
        </right>
      </border>
    </dxf>
    <dxf>
      <border>
        <right style="medium">
          <color indexed="64"/>
        </right>
      </border>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rder>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border>
        <left style="medium">
          <color indexed="64"/>
        </left>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border>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border>
    </dxf>
    <dxf>
      <border>
        <left style="medium">
          <color indexed="64"/>
        </left>
      </border>
    </dxf>
    <dxf>
      <border>
        <left style="medium">
          <color indexed="64"/>
        </left>
        <right style="medium">
          <color indexed="64"/>
        </right>
      </border>
    </dxf>
    <dxf>
      <border>
        <left style="medium">
          <color indexed="64"/>
        </left>
        <right style="medium">
          <color indexed="64"/>
        </right>
      </border>
    </dxf>
    <dxf>
      <border>
        <left style="medium">
          <color indexed="64"/>
        </left>
      </border>
    </dxf>
    <dxf>
      <border>
        <left style="medium">
          <color indexed="64"/>
        </lef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border>
    </dxf>
    <dxf>
      <border>
        <left style="medium">
          <color indexed="64"/>
        </left>
        <right style="medium">
          <color indexed="64"/>
        </right>
      </border>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bottom style="medium">
          <color indexed="64"/>
        </bottom>
      </border>
    </dxf>
    <dxf>
      <border>
        <right style="medium">
          <color indexed="64"/>
        </right>
      </border>
    </dxf>
    <dxf>
      <border>
        <right style="medium">
          <color indexed="64"/>
        </right>
        <top style="medium">
          <color indexed="64"/>
        </top>
      </border>
    </dxf>
    <dxf>
      <border>
        <left style="medium">
          <color indexed="64"/>
        </left>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bottom style="medium">
          <color indexed="64"/>
        </bottom>
      </border>
    </dxf>
    <dxf>
      <border>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bottom style="medium">
          <color indexed="64"/>
        </bottom>
      </border>
    </dxf>
    <dxf>
      <border>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bottom style="medium">
          <color indexed="64"/>
        </bottom>
      </border>
    </dxf>
    <dxf>
      <border>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right style="medium">
          <color indexed="64"/>
        </right>
      </border>
    </dxf>
    <dxf>
      <border>
        <top style="medium">
          <color indexed="64"/>
        </top>
      </border>
    </dxf>
    <dxf>
      <border>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border>
    </dxf>
    <dxf>
      <border>
        <left style="medium">
          <color indexed="64"/>
        </left>
      </border>
    </dxf>
    <dxf>
      <border>
        <right style="medium">
          <color indexed="64"/>
        </right>
      </border>
    </dxf>
    <dxf>
      <border>
        <bottom style="medium">
          <color indexed="64"/>
        </bottom>
      </border>
    </dxf>
    <dxf>
      <border>
        <bottom style="medium">
          <color indexed="64"/>
        </bottom>
      </border>
    </dxf>
    <dxf>
      <border>
        <bottom style="medium">
          <color indexed="64"/>
        </bottom>
      </border>
    </dxf>
    <dxf>
      <border>
        <right style="medium">
          <color indexed="64"/>
        </right>
      </border>
    </dxf>
    <dxf>
      <border>
        <right style="medium">
          <color indexed="64"/>
        </right>
        <top style="medium">
          <color indexed="64"/>
        </top>
      </border>
    </dxf>
    <dxf>
      <border>
        <right style="medium">
          <color indexed="64"/>
        </right>
        <top style="medium">
          <color indexed="64"/>
        </top>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border>
    </dxf>
    <dxf>
      <border>
        <left style="medium">
          <color indexed="64"/>
        </left>
      </border>
    </dxf>
    <dxf>
      <border>
        <right style="medium">
          <color indexed="64"/>
        </right>
      </border>
    </dxf>
    <dxf>
      <border>
        <right style="medium">
          <color indexed="64"/>
        </righ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top style="medium">
          <color indexed="64"/>
        </top>
      </border>
    </dxf>
    <dxf>
      <border>
        <top style="medium">
          <color indexed="64"/>
        </top>
      </border>
    </dxf>
    <dxf>
      <border>
        <top style="medium">
          <color indexed="64"/>
        </top>
      </border>
    </dxf>
    <dxf>
      <border>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top style="medium">
          <color indexed="64"/>
        </top>
      </border>
    </dxf>
    <dxf>
      <border>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top style="medium">
          <color indexed="64"/>
        </top>
      </border>
    </dxf>
    <dxf>
      <border>
        <top style="medium">
          <color indexed="64"/>
        </top>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top style="medium">
          <color indexed="64"/>
        </top>
      </border>
    </dxf>
    <dxf>
      <border>
        <left style="medium">
          <color indexed="64"/>
        </left>
      </border>
    </dxf>
    <dxf>
      <border>
        <left style="medium">
          <color indexed="64"/>
        </left>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right style="medium">
          <color indexed="64"/>
        </right>
      </border>
    </dxf>
    <dxf>
      <border>
        <left style="medium">
          <color indexed="64"/>
        </left>
      </border>
    </dxf>
    <dxf>
      <border>
        <left style="medium">
          <color indexed="64"/>
        </lef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right/>
        <top/>
        <bottom/>
        <vertical/>
        <horizontal/>
      </border>
    </dxf>
    <dxf>
      <border>
        <right style="medium">
          <color indexed="64"/>
        </right>
        <bottom style="medium">
          <color indexed="64"/>
        </bottom>
      </border>
    </dxf>
    <dxf>
      <border>
        <left/>
        <right/>
        <top/>
        <bottom/>
        <vertical/>
        <horizontal/>
      </border>
    </dxf>
    <dxf>
      <border>
        <left/>
        <right/>
        <top/>
        <bottom/>
        <vertical/>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alignment horizontal="general" vertical="bottom" textRotation="0" wrapText="0" indent="0" justifyLastLine="0" shrinkToFit="0" readingOrder="0"/>
    </dxf>
    <dxf>
      <border>
        <left style="medium">
          <color indexed="64"/>
        </left>
      </border>
    </dxf>
    <dxf>
      <border>
        <top style="medium">
          <color indexed="64"/>
        </top>
      </border>
    </dxf>
    <dxf>
      <border>
        <right style="medium">
          <color indexed="64"/>
        </right>
        <bottom style="medium">
          <color indexed="64"/>
        </bottom>
      </border>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border>
        <top style="medium">
          <color indexed="64"/>
        </top>
      </border>
    </dxf>
    <dxf>
      <border>
        <top style="medium">
          <color indexed="64"/>
        </top>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border>
    </dxf>
    <dxf>
      <border>
        <left style="medium">
          <color indexed="64"/>
        </left>
      </border>
    </dxf>
    <dxf>
      <border>
        <bottom style="medium">
          <color indexed="64"/>
        </bottom>
      </border>
    </dxf>
    <dxf>
      <border>
        <bottom style="medium">
          <color indexed="64"/>
        </bottom>
      </border>
    </dxf>
    <dxf>
      <border>
        <left style="medium">
          <color indexed="64"/>
        </left>
        <top style="medium">
          <color indexed="64"/>
        </top>
      </border>
    </dxf>
    <dxf>
      <border>
        <left style="medium">
          <color indexed="64"/>
        </left>
        <right style="medium">
          <color indexed="64"/>
        </right>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medium">
          <color indexed="64"/>
        </left>
        <bottom style="medium">
          <color indexed="64"/>
        </bottom>
      </border>
    </dxf>
    <dxf>
      <border>
        <left/>
        <right/>
        <top/>
        <bottom/>
        <vertical/>
        <horizontal/>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bottom style="medium">
          <color indexed="64"/>
        </bottom>
      </border>
    </dxf>
    <dxf>
      <border>
        <top style="medium">
          <color indexed="64"/>
        </top>
        <bottom style="medium">
          <color indexed="64"/>
        </bottom>
      </border>
    </dxf>
    <dxf>
      <border>
        <left style="medium">
          <color indexed="64"/>
        </left>
        <bottom style="medium">
          <color indexed="64"/>
        </bottom>
      </border>
    </dxf>
    <dxf>
      <border>
        <top style="medium">
          <color indexed="64"/>
        </top>
        <bottom style="medium">
          <color indexed="64"/>
        </bottom>
      </border>
    </dxf>
    <dxf>
      <border>
        <right style="medium">
          <color indexed="64"/>
        </right>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medium">
          <color indexed="64"/>
        </left>
        <bottom style="medium">
          <color indexed="64"/>
        </bottom>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bottom style="medium">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border>
        <left style="medium">
          <color indexed="64"/>
        </left>
        <bottom style="medium">
          <color indexed="64"/>
        </bottom>
      </border>
    </dxf>
    <dxf>
      <border>
        <left style="medium">
          <color indexed="64"/>
        </left>
        <bottom style="medium">
          <color indexed="64"/>
        </bottom>
      </border>
    </dxf>
    <dxf>
      <border>
        <top style="medium">
          <color indexed="64"/>
        </top>
        <bottom style="medium">
          <color indexed="64"/>
        </bottom>
      </border>
    </dxf>
    <dxf>
      <border>
        <left style="thin">
          <color indexed="64"/>
        </left>
      </border>
    </dxf>
    <dxf>
      <numFmt numFmtId="3" formatCode="#,##0"/>
    </dxf>
    <dxf>
      <numFmt numFmtId="4" formatCode="#,##0.00"/>
    </dxf>
    <dxf>
      <font>
        <sz val="12"/>
      </font>
    </dxf>
    <dxf>
      <font>
        <b/>
      </font>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right style="medium">
          <color indexed="64"/>
        </right>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border>
    </dxf>
    <dxf>
      <border>
        <right style="thin">
          <color indexed="64"/>
        </right>
        <top style="thin">
          <color indexed="64"/>
        </top>
        <bottom style="thin">
          <color indexed="64"/>
        </bottom>
        <vertical style="thin">
          <color indexed="64"/>
        </vertic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top style="medium">
          <color indexed="64"/>
        </top>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bottom style="medium">
          <color indexed="64"/>
        </bottom>
      </border>
    </dxf>
    <dxf>
      <border>
        <bottom style="medium">
          <color indexed="64"/>
        </bottom>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bottom style="medium">
          <color indexed="64"/>
        </bottom>
      </border>
    </dxf>
    <dxf>
      <border>
        <bottom style="medium">
          <color indexed="64"/>
        </bottom>
      </border>
    </dxf>
    <dxf>
      <border>
        <left style="thin">
          <color indexed="64"/>
        </left>
        <right style="thin">
          <color indexed="64"/>
        </right>
        <top style="thin">
          <color indexed="64"/>
        </top>
        <bottom style="thin">
          <color indexed="64"/>
        </bottom>
        <vertical style="thin">
          <color indexed="64"/>
        </vertical>
      </border>
    </dxf>
    <dxf>
      <border>
        <bottom style="medium">
          <color indexed="64"/>
        </bottom>
      </border>
    </dxf>
    <dxf>
      <border>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bottom style="medium">
          <color indexed="64"/>
        </bottom>
      </border>
    </dxf>
    <dxf>
      <border>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alignment horizontal="center" readingOrder="0"/>
    </dxf>
    <dxf>
      <alignment horizontal="center" readingOrder="0"/>
    </dxf>
    <dxf>
      <border>
        <horizontal style="thin">
          <color indexed="64"/>
        </horizontal>
      </border>
    </dxf>
    <dxf>
      <border>
        <horizontal style="thin">
          <color indexed="64"/>
        </horizontal>
      </border>
    </dxf>
    <dxf>
      <font>
        <color theme="5" tint="-0.249977111117893"/>
      </font>
    </dxf>
    <dxf>
      <font>
        <color theme="1"/>
      </font>
    </dxf>
    <dxf>
      <border>
        <left style="medium">
          <color indexed="64"/>
        </left>
        <right style="medium">
          <color indexed="64"/>
        </right>
        <bottom style="medium">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tr-TR"/>
              <a:t>2.4.2.Özel Sektör Tarafından İnşa Edilen Hidroelektrik Santraller,  Kurulu Güç (MW) 1924-2017</a:t>
            </a:r>
          </a:p>
        </c:rich>
      </c:tx>
      <c:layout/>
      <c:overlay val="0"/>
    </c:title>
    <c:autoTitleDeleted val="0"/>
    <c:plotArea>
      <c:layout>
        <c:manualLayout>
          <c:layoutTarget val="inner"/>
          <c:xMode val="edge"/>
          <c:yMode val="edge"/>
          <c:x val="2.3540516787306079E-2"/>
          <c:y val="0.13040079129657256"/>
          <c:w val="0.96433138012381769"/>
          <c:h val="0.70387774627966593"/>
        </c:manualLayout>
      </c:layout>
      <c:barChart>
        <c:barDir val="col"/>
        <c:grouping val="clustered"/>
        <c:varyColors val="0"/>
        <c:ser>
          <c:idx val="0"/>
          <c:order val="0"/>
          <c:invertIfNegative val="0"/>
          <c:dLbls>
            <c:dLbl>
              <c:idx val="0"/>
              <c:layout>
                <c:manualLayout>
                  <c:x val="-4.6568416396867973E-4"/>
                  <c:y val="-7.9640175902412624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0CEA-46C0-B82C-3065E833B399}"/>
                </c:ext>
              </c:extLst>
            </c:dLbl>
            <c:numFmt formatCode="#,##0.000" sourceLinked="0"/>
            <c:spPr>
              <a:noFill/>
              <a:ln>
                <a:noFill/>
              </a:ln>
              <a:effectLst/>
            </c:spPr>
            <c:txPr>
              <a:bodyPr rot="-5400000" vert="horz"/>
              <a:lstStyle/>
              <a:p>
                <a:pPr>
                  <a:defRPr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Sayfa1!$J$2:$J$67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Sayfa1!$K$2:$K$67</c:f>
              <c:numCache>
                <c:formatCode>General</c:formatCode>
                <c:ptCount val="66"/>
                <c:pt idx="0">
                  <c:v>15.2</c:v>
                </c:pt>
                <c:pt idx="1">
                  <c:v>2.4900000000000002</c:v>
                </c:pt>
                <c:pt idx="2">
                  <c:v>44.02</c:v>
                </c:pt>
                <c:pt idx="3">
                  <c:v>117.843</c:v>
                </c:pt>
                <c:pt idx="4">
                  <c:v>196.67299999999997</c:v>
                </c:pt>
                <c:pt idx="5">
                  <c:v>3</c:v>
                </c:pt>
                <c:pt idx="6">
                  <c:v>16.579999999999998</c:v>
                </c:pt>
                <c:pt idx="7">
                  <c:v>190.03400000000002</c:v>
                </c:pt>
                <c:pt idx="8">
                  <c:v>257.44</c:v>
                </c:pt>
                <c:pt idx="9">
                  <c:v>21.876999999999999</c:v>
                </c:pt>
                <c:pt idx="10">
                  <c:v>0.38</c:v>
                </c:pt>
                <c:pt idx="11">
                  <c:v>49.584000000000003</c:v>
                </c:pt>
                <c:pt idx="12">
                  <c:v>89.277000000000015</c:v>
                </c:pt>
                <c:pt idx="13">
                  <c:v>130.184</c:v>
                </c:pt>
                <c:pt idx="14">
                  <c:v>27.309000000000001</c:v>
                </c:pt>
                <c:pt idx="15">
                  <c:v>21.342000000000002</c:v>
                </c:pt>
                <c:pt idx="16">
                  <c:v>226.405</c:v>
                </c:pt>
                <c:pt idx="17">
                  <c:v>328.50299999999999</c:v>
                </c:pt>
                <c:pt idx="18">
                  <c:v>157.208</c:v>
                </c:pt>
                <c:pt idx="19">
                  <c:v>1359.7390000000003</c:v>
                </c:pt>
                <c:pt idx="20">
                  <c:v>430.89400000000001</c:v>
                </c:pt>
                <c:pt idx="21">
                  <c:v>10.252000000000001</c:v>
                </c:pt>
                <c:pt idx="22">
                  <c:v>1120.8104000000003</c:v>
                </c:pt>
                <c:pt idx="23">
                  <c:v>943.68799999999999</c:v>
                </c:pt>
                <c:pt idx="24">
                  <c:v>33.700000000000003</c:v>
                </c:pt>
                <c:pt idx="25">
                  <c:v>6.88E-2</c:v>
                </c:pt>
                <c:pt idx="26">
                  <c:v>87.13000000000001</c:v>
                </c:pt>
                <c:pt idx="27">
                  <c:v>249.71019999999999</c:v>
                </c:pt>
                <c:pt idx="28">
                  <c:v>247.12200000000001</c:v>
                </c:pt>
                <c:pt idx="29">
                  <c:v>2.8690000000000002</c:v>
                </c:pt>
                <c:pt idx="30">
                  <c:v>44.903000000000006</c:v>
                </c:pt>
                <c:pt idx="31">
                  <c:v>71.335999999999999</c:v>
                </c:pt>
                <c:pt idx="32">
                  <c:v>26.873999999999999</c:v>
                </c:pt>
                <c:pt idx="33">
                  <c:v>85.756</c:v>
                </c:pt>
                <c:pt idx="34">
                  <c:v>1.06</c:v>
                </c:pt>
                <c:pt idx="35">
                  <c:v>552.93000000000006</c:v>
                </c:pt>
                <c:pt idx="36">
                  <c:v>33.67</c:v>
                </c:pt>
                <c:pt idx="37">
                  <c:v>313.46300000000002</c:v>
                </c:pt>
                <c:pt idx="38">
                  <c:v>134.9</c:v>
                </c:pt>
                <c:pt idx="39">
                  <c:v>162.49800000000002</c:v>
                </c:pt>
                <c:pt idx="40">
                  <c:v>556.72299999999973</c:v>
                </c:pt>
                <c:pt idx="41">
                  <c:v>372.94900000000001</c:v>
                </c:pt>
                <c:pt idx="42">
                  <c:v>980.47699999999998</c:v>
                </c:pt>
                <c:pt idx="43">
                  <c:v>342.84400000000011</c:v>
                </c:pt>
                <c:pt idx="44">
                  <c:v>650.86800000000005</c:v>
                </c:pt>
                <c:pt idx="45">
                  <c:v>238.917</c:v>
                </c:pt>
                <c:pt idx="46">
                  <c:v>754.83600000000013</c:v>
                </c:pt>
                <c:pt idx="47">
                  <c:v>266.46799999999996</c:v>
                </c:pt>
                <c:pt idx="48">
                  <c:v>25.703000000000003</c:v>
                </c:pt>
                <c:pt idx="49">
                  <c:v>133.51140000000001</c:v>
                </c:pt>
                <c:pt idx="50">
                  <c:v>20.135999999999999</c:v>
                </c:pt>
                <c:pt idx="51">
                  <c:v>160.74799999999999</c:v>
                </c:pt>
                <c:pt idx="52">
                  <c:v>63.844000000000008</c:v>
                </c:pt>
                <c:pt idx="53">
                  <c:v>952.08500000000004</c:v>
                </c:pt>
                <c:pt idx="54">
                  <c:v>51.436</c:v>
                </c:pt>
                <c:pt idx="55">
                  <c:v>86.56</c:v>
                </c:pt>
                <c:pt idx="56">
                  <c:v>44.764000000000003</c:v>
                </c:pt>
                <c:pt idx="57">
                  <c:v>13.058</c:v>
                </c:pt>
                <c:pt idx="58">
                  <c:v>0.59499999999999997</c:v>
                </c:pt>
                <c:pt idx="59">
                  <c:v>47.712000000000003</c:v>
                </c:pt>
                <c:pt idx="60">
                  <c:v>2.25</c:v>
                </c:pt>
                <c:pt idx="61">
                  <c:v>200.85000000000002</c:v>
                </c:pt>
                <c:pt idx="62">
                  <c:v>672</c:v>
                </c:pt>
                <c:pt idx="63">
                  <c:v>47.152999999999999</c:v>
                </c:pt>
                <c:pt idx="64">
                  <c:v>52</c:v>
                </c:pt>
                <c:pt idx="65">
                  <c:v>344.48399999999998</c:v>
                </c:pt>
              </c:numCache>
            </c:numRef>
          </c:val>
          <c:extLst>
            <c:ext xmlns:c16="http://schemas.microsoft.com/office/drawing/2014/chart" uri="{C3380CC4-5D6E-409C-BE32-E72D297353CC}">
              <c16:uniqueId val="{00000001-0CEA-46C0-B82C-3065E833B399}"/>
            </c:ext>
          </c:extLst>
        </c:ser>
        <c:dLbls>
          <c:showLegendKey val="0"/>
          <c:showVal val="0"/>
          <c:showCatName val="0"/>
          <c:showSerName val="0"/>
          <c:showPercent val="0"/>
          <c:showBubbleSize val="0"/>
        </c:dLbls>
        <c:gapWidth val="150"/>
        <c:axId val="320504304"/>
        <c:axId val="320504864"/>
      </c:barChart>
      <c:catAx>
        <c:axId val="320504304"/>
        <c:scaling>
          <c:orientation val="minMax"/>
        </c:scaling>
        <c:delete val="0"/>
        <c:axPos val="b"/>
        <c:majorGridlines>
          <c:spPr>
            <a:ln>
              <a:solidFill>
                <a:schemeClr val="tx2">
                  <a:lumMod val="20000"/>
                  <a:lumOff val="80000"/>
                </a:schemeClr>
              </a:solidFill>
            </a:ln>
          </c:spPr>
        </c:majorGridlines>
        <c:numFmt formatCode="General" sourceLinked="0"/>
        <c:majorTickMark val="out"/>
        <c:minorTickMark val="none"/>
        <c:tickLblPos val="nextTo"/>
        <c:txPr>
          <a:bodyPr rot="-5400000" vert="horz"/>
          <a:lstStyle/>
          <a:p>
            <a:pPr>
              <a:defRPr/>
            </a:pPr>
            <a:endParaRPr lang="tr-TR"/>
          </a:p>
        </c:txPr>
        <c:crossAx val="320504864"/>
        <c:crosses val="autoZero"/>
        <c:auto val="1"/>
        <c:lblAlgn val="ctr"/>
        <c:lblOffset val="100"/>
        <c:noMultiLvlLbl val="0"/>
      </c:catAx>
      <c:valAx>
        <c:axId val="320504864"/>
        <c:scaling>
          <c:orientation val="minMax"/>
        </c:scaling>
        <c:delete val="0"/>
        <c:axPos val="l"/>
        <c:majorGridlines>
          <c:spPr>
            <a:ln>
              <a:solidFill>
                <a:schemeClr val="accent1">
                  <a:lumMod val="20000"/>
                  <a:lumOff val="80000"/>
                </a:schemeClr>
              </a:solidFill>
            </a:ln>
          </c:spPr>
        </c:majorGridlines>
        <c:numFmt formatCode="#,##0" sourceLinked="0"/>
        <c:majorTickMark val="out"/>
        <c:minorTickMark val="none"/>
        <c:tickLblPos val="nextTo"/>
        <c:txPr>
          <a:bodyPr/>
          <a:lstStyle/>
          <a:p>
            <a:pPr>
              <a:defRPr sz="1050"/>
            </a:pPr>
            <a:endParaRPr lang="tr-TR"/>
          </a:p>
        </c:txPr>
        <c:crossAx val="320504304"/>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tr-TR" sz="1800" b="1" i="0" baseline="0">
                <a:effectLst/>
              </a:rPr>
              <a:t>2.4.2.Özel Sektör Tarafından İnşa Edilen Hidroelektrik Santraller,  Ortalama Enerji Üretimi (GWh/Yıl), 1924-2017</a:t>
            </a:r>
            <a:endParaRPr lang="tr-TR">
              <a:effectLst/>
            </a:endParaRPr>
          </a:p>
        </c:rich>
      </c:tx>
      <c:layout/>
      <c:overlay val="0"/>
    </c:title>
    <c:autoTitleDeleted val="0"/>
    <c:plotArea>
      <c:layout>
        <c:manualLayout>
          <c:layoutTarget val="inner"/>
          <c:xMode val="edge"/>
          <c:yMode val="edge"/>
          <c:x val="2.914582369815406E-2"/>
          <c:y val="0.15034874169470369"/>
          <c:w val="0.96254425242657804"/>
          <c:h val="0.63687544161387"/>
        </c:manualLayout>
      </c:layout>
      <c:barChart>
        <c:barDir val="col"/>
        <c:grouping val="clustered"/>
        <c:varyColors val="0"/>
        <c:ser>
          <c:idx val="0"/>
          <c:order val="0"/>
          <c:invertIfNegative val="0"/>
          <c:dLbls>
            <c:spPr>
              <a:noFill/>
              <a:ln>
                <a:noFill/>
              </a:ln>
              <a:effectLst/>
            </c:spPr>
            <c:txPr>
              <a:bodyPr rot="-5400000" vert="horz"/>
              <a:lstStyle/>
              <a:p>
                <a:pPr>
                  <a:defRPr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Sayfa1!$M$2:$M$67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Sayfa1!$N$2:$N$67</c:f>
              <c:numCache>
                <c:formatCode>General</c:formatCode>
                <c:ptCount val="66"/>
                <c:pt idx="0">
                  <c:v>67.66</c:v>
                </c:pt>
                <c:pt idx="1">
                  <c:v>8.7149999999999999</c:v>
                </c:pt>
                <c:pt idx="2">
                  <c:v>163.34999999999997</c:v>
                </c:pt>
                <c:pt idx="3">
                  <c:v>384.07299999999998</c:v>
                </c:pt>
                <c:pt idx="4">
                  <c:v>815.72</c:v>
                </c:pt>
                <c:pt idx="5">
                  <c:v>22.3</c:v>
                </c:pt>
                <c:pt idx="6">
                  <c:v>67.91</c:v>
                </c:pt>
                <c:pt idx="7">
                  <c:v>668.54000000000008</c:v>
                </c:pt>
                <c:pt idx="8">
                  <c:v>654.48400000000004</c:v>
                </c:pt>
                <c:pt idx="9">
                  <c:v>122.11</c:v>
                </c:pt>
                <c:pt idx="10">
                  <c:v>1.44</c:v>
                </c:pt>
                <c:pt idx="11">
                  <c:v>277.39</c:v>
                </c:pt>
                <c:pt idx="12">
                  <c:v>301.99800000000005</c:v>
                </c:pt>
                <c:pt idx="13">
                  <c:v>388.31</c:v>
                </c:pt>
                <c:pt idx="14">
                  <c:v>171</c:v>
                </c:pt>
                <c:pt idx="15">
                  <c:v>86.4</c:v>
                </c:pt>
                <c:pt idx="16">
                  <c:v>777.90000000000009</c:v>
                </c:pt>
                <c:pt idx="17">
                  <c:v>1233.75</c:v>
                </c:pt>
                <c:pt idx="18">
                  <c:v>466.45</c:v>
                </c:pt>
                <c:pt idx="19">
                  <c:v>4666.2890000000007</c:v>
                </c:pt>
                <c:pt idx="20">
                  <c:v>1714.06</c:v>
                </c:pt>
                <c:pt idx="21">
                  <c:v>36.86</c:v>
                </c:pt>
                <c:pt idx="22">
                  <c:v>3030.0259999999998</c:v>
                </c:pt>
                <c:pt idx="23">
                  <c:v>3308.59</c:v>
                </c:pt>
                <c:pt idx="24">
                  <c:v>178.36</c:v>
                </c:pt>
                <c:pt idx="25">
                  <c:v>0.6</c:v>
                </c:pt>
                <c:pt idx="26">
                  <c:v>359.57</c:v>
                </c:pt>
                <c:pt idx="27">
                  <c:v>1132.9100000000001</c:v>
                </c:pt>
                <c:pt idx="28">
                  <c:v>1052.5859999999998</c:v>
                </c:pt>
                <c:pt idx="29">
                  <c:v>13.2</c:v>
                </c:pt>
                <c:pt idx="30">
                  <c:v>181.42000000000002</c:v>
                </c:pt>
                <c:pt idx="31">
                  <c:v>250.43</c:v>
                </c:pt>
                <c:pt idx="32">
                  <c:v>82.68</c:v>
                </c:pt>
                <c:pt idx="33">
                  <c:v>282.59999999999997</c:v>
                </c:pt>
                <c:pt idx="34">
                  <c:v>5</c:v>
                </c:pt>
                <c:pt idx="35">
                  <c:v>1603.94</c:v>
                </c:pt>
                <c:pt idx="36">
                  <c:v>171.03800000000001</c:v>
                </c:pt>
                <c:pt idx="37">
                  <c:v>1330.66</c:v>
                </c:pt>
                <c:pt idx="38">
                  <c:v>668</c:v>
                </c:pt>
                <c:pt idx="39">
                  <c:v>573.1049999999999</c:v>
                </c:pt>
                <c:pt idx="40">
                  <c:v>1963.394</c:v>
                </c:pt>
                <c:pt idx="41">
                  <c:v>1349.2839999999999</c:v>
                </c:pt>
                <c:pt idx="42">
                  <c:v>3363.7620000000006</c:v>
                </c:pt>
                <c:pt idx="43">
                  <c:v>1333.4</c:v>
                </c:pt>
                <c:pt idx="44">
                  <c:v>1983.6580000000001</c:v>
                </c:pt>
                <c:pt idx="45">
                  <c:v>711.57</c:v>
                </c:pt>
                <c:pt idx="46">
                  <c:v>2535.373</c:v>
                </c:pt>
                <c:pt idx="47">
                  <c:v>966.94999999999993</c:v>
                </c:pt>
                <c:pt idx="48">
                  <c:v>94.55</c:v>
                </c:pt>
                <c:pt idx="49">
                  <c:v>474.221</c:v>
                </c:pt>
                <c:pt idx="50">
                  <c:v>75.88</c:v>
                </c:pt>
                <c:pt idx="51">
                  <c:v>499.47800000000001</c:v>
                </c:pt>
                <c:pt idx="52">
                  <c:v>288.53499999999997</c:v>
                </c:pt>
                <c:pt idx="53">
                  <c:v>2383.192</c:v>
                </c:pt>
                <c:pt idx="54">
                  <c:v>150.97999999999999</c:v>
                </c:pt>
                <c:pt idx="55">
                  <c:v>338.75</c:v>
                </c:pt>
                <c:pt idx="56">
                  <c:v>179.16</c:v>
                </c:pt>
                <c:pt idx="57">
                  <c:v>40.93</c:v>
                </c:pt>
                <c:pt idx="58">
                  <c:v>3.0649999999999999</c:v>
                </c:pt>
                <c:pt idx="59">
                  <c:v>160.41800000000001</c:v>
                </c:pt>
                <c:pt idx="60">
                  <c:v>11.52</c:v>
                </c:pt>
                <c:pt idx="61">
                  <c:v>797.16000000000008</c:v>
                </c:pt>
                <c:pt idx="62">
                  <c:v>2516</c:v>
                </c:pt>
                <c:pt idx="63">
                  <c:v>150.095</c:v>
                </c:pt>
                <c:pt idx="64">
                  <c:v>225.34</c:v>
                </c:pt>
                <c:pt idx="65">
                  <c:v>1097.3000000000002</c:v>
                </c:pt>
              </c:numCache>
            </c:numRef>
          </c:val>
          <c:extLst>
            <c:ext xmlns:c16="http://schemas.microsoft.com/office/drawing/2014/chart" uri="{C3380CC4-5D6E-409C-BE32-E72D297353CC}">
              <c16:uniqueId val="{00000000-9F1C-4627-9B84-91048BB15328}"/>
            </c:ext>
          </c:extLst>
        </c:ser>
        <c:dLbls>
          <c:showLegendKey val="0"/>
          <c:showVal val="0"/>
          <c:showCatName val="0"/>
          <c:showSerName val="0"/>
          <c:showPercent val="0"/>
          <c:showBubbleSize val="0"/>
        </c:dLbls>
        <c:gapWidth val="150"/>
        <c:axId val="320555072"/>
        <c:axId val="320555632"/>
      </c:barChart>
      <c:catAx>
        <c:axId val="320555072"/>
        <c:scaling>
          <c:orientation val="minMax"/>
        </c:scaling>
        <c:delete val="0"/>
        <c:axPos val="b"/>
        <c:majorGridlines>
          <c:spPr>
            <a:ln>
              <a:solidFill>
                <a:schemeClr val="tx2">
                  <a:lumMod val="20000"/>
                  <a:lumOff val="80000"/>
                </a:schemeClr>
              </a:solidFill>
            </a:ln>
          </c:spPr>
        </c:majorGridlines>
        <c:numFmt formatCode="General" sourceLinked="0"/>
        <c:majorTickMark val="out"/>
        <c:minorTickMark val="none"/>
        <c:tickLblPos val="nextTo"/>
        <c:txPr>
          <a:bodyPr rot="-5400000" vert="horz"/>
          <a:lstStyle/>
          <a:p>
            <a:pPr>
              <a:defRPr/>
            </a:pPr>
            <a:endParaRPr lang="tr-TR"/>
          </a:p>
        </c:txPr>
        <c:crossAx val="320555632"/>
        <c:crosses val="autoZero"/>
        <c:auto val="1"/>
        <c:lblAlgn val="ctr"/>
        <c:lblOffset val="100"/>
        <c:noMultiLvlLbl val="0"/>
      </c:catAx>
      <c:valAx>
        <c:axId val="320555632"/>
        <c:scaling>
          <c:orientation val="minMax"/>
        </c:scaling>
        <c:delete val="0"/>
        <c:axPos val="l"/>
        <c:majorGridlines>
          <c:spPr>
            <a:ln>
              <a:solidFill>
                <a:schemeClr val="accent1">
                  <a:lumMod val="20000"/>
                  <a:lumOff val="80000"/>
                </a:schemeClr>
              </a:solidFill>
            </a:ln>
          </c:spPr>
        </c:majorGridlines>
        <c:numFmt formatCode="#,##0" sourceLinked="0"/>
        <c:majorTickMark val="out"/>
        <c:minorTickMark val="none"/>
        <c:tickLblPos val="nextTo"/>
        <c:crossAx val="320555072"/>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US" sz="1800" b="1" i="0" baseline="0">
                <a:effectLst/>
              </a:rPr>
              <a:t>2.4.</a:t>
            </a:r>
            <a:r>
              <a:rPr lang="tr-TR" sz="1800" b="1" i="0" baseline="0">
                <a:effectLst/>
              </a:rPr>
              <a:t>2</a:t>
            </a:r>
            <a:r>
              <a:rPr lang="en-US" sz="1800" b="1" i="0" baseline="0">
                <a:effectLst/>
              </a:rPr>
              <a:t>.İl Bazında Özel Sektör Tarafından İnşa Edilen Hidroelektrik Santraller</a:t>
            </a:r>
            <a:r>
              <a:rPr lang="tr-TR" sz="1800" b="1" i="0" baseline="0">
                <a:effectLst/>
              </a:rPr>
              <a:t> (adet)</a:t>
            </a:r>
            <a:r>
              <a:rPr lang="en-US" sz="1800" b="1" i="0" baseline="0">
                <a:effectLst/>
              </a:rPr>
              <a:t>, 1924-201</a:t>
            </a:r>
            <a:r>
              <a:rPr lang="tr-TR" sz="1800" b="1" i="0" baseline="0">
                <a:effectLst/>
              </a:rPr>
              <a:t>7</a:t>
            </a:r>
            <a:endParaRPr lang="tr-TR">
              <a:effectLst/>
            </a:endParaRPr>
          </a:p>
        </c:rich>
      </c:tx>
      <c:layout/>
      <c:overlay val="0"/>
    </c:title>
    <c:autoTitleDeleted val="0"/>
    <c:plotArea>
      <c:layout>
        <c:manualLayout>
          <c:layoutTarget val="inner"/>
          <c:xMode val="edge"/>
          <c:yMode val="edge"/>
          <c:x val="2.6209135894271266E-2"/>
          <c:y val="0.13362290333151636"/>
          <c:w val="0.96266636873935574"/>
          <c:h val="0.66274705342087648"/>
        </c:manualLayout>
      </c:layout>
      <c:barChart>
        <c:barDir val="col"/>
        <c:grouping val="clustered"/>
        <c:varyColors val="0"/>
        <c:ser>
          <c:idx val="0"/>
          <c:order val="0"/>
          <c:invertIfNegative val="0"/>
          <c:dLbls>
            <c:spPr>
              <a:noFill/>
              <a:ln>
                <a:noFill/>
              </a:ln>
              <a:effectLst/>
            </c:spPr>
            <c:txPr>
              <a:bodyPr/>
              <a:lstStyle/>
              <a:p>
                <a:pPr>
                  <a:defRPr sz="1050"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Sayfa1!$J$2:$J$67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Sayfa1!$L$2:$L$67</c:f>
              <c:numCache>
                <c:formatCode>General</c:formatCode>
                <c:ptCount val="66"/>
                <c:pt idx="0">
                  <c:v>2</c:v>
                </c:pt>
                <c:pt idx="1">
                  <c:v>1</c:v>
                </c:pt>
                <c:pt idx="2">
                  <c:v>4</c:v>
                </c:pt>
                <c:pt idx="3">
                  <c:v>13</c:v>
                </c:pt>
                <c:pt idx="4">
                  <c:v>15</c:v>
                </c:pt>
                <c:pt idx="5">
                  <c:v>1</c:v>
                </c:pt>
                <c:pt idx="6">
                  <c:v>3</c:v>
                </c:pt>
                <c:pt idx="7">
                  <c:v>13</c:v>
                </c:pt>
                <c:pt idx="8">
                  <c:v>2</c:v>
                </c:pt>
                <c:pt idx="9">
                  <c:v>3</c:v>
                </c:pt>
                <c:pt idx="10">
                  <c:v>1</c:v>
                </c:pt>
                <c:pt idx="11">
                  <c:v>5</c:v>
                </c:pt>
                <c:pt idx="12">
                  <c:v>7</c:v>
                </c:pt>
                <c:pt idx="13">
                  <c:v>8</c:v>
                </c:pt>
                <c:pt idx="14">
                  <c:v>2</c:v>
                </c:pt>
                <c:pt idx="15">
                  <c:v>5</c:v>
                </c:pt>
                <c:pt idx="16">
                  <c:v>8</c:v>
                </c:pt>
                <c:pt idx="17">
                  <c:v>23</c:v>
                </c:pt>
                <c:pt idx="18">
                  <c:v>9</c:v>
                </c:pt>
                <c:pt idx="19">
                  <c:v>21</c:v>
                </c:pt>
                <c:pt idx="20">
                  <c:v>20</c:v>
                </c:pt>
                <c:pt idx="21">
                  <c:v>2</c:v>
                </c:pt>
                <c:pt idx="22">
                  <c:v>35</c:v>
                </c:pt>
                <c:pt idx="23">
                  <c:v>16</c:v>
                </c:pt>
                <c:pt idx="24">
                  <c:v>2</c:v>
                </c:pt>
                <c:pt idx="25">
                  <c:v>1</c:v>
                </c:pt>
                <c:pt idx="26">
                  <c:v>5</c:v>
                </c:pt>
                <c:pt idx="27">
                  <c:v>10</c:v>
                </c:pt>
                <c:pt idx="28">
                  <c:v>23</c:v>
                </c:pt>
                <c:pt idx="29">
                  <c:v>1</c:v>
                </c:pt>
                <c:pt idx="30">
                  <c:v>3</c:v>
                </c:pt>
                <c:pt idx="31">
                  <c:v>3</c:v>
                </c:pt>
                <c:pt idx="32">
                  <c:v>3</c:v>
                </c:pt>
                <c:pt idx="33">
                  <c:v>10</c:v>
                </c:pt>
                <c:pt idx="34">
                  <c:v>1</c:v>
                </c:pt>
                <c:pt idx="35">
                  <c:v>5</c:v>
                </c:pt>
                <c:pt idx="36">
                  <c:v>4</c:v>
                </c:pt>
                <c:pt idx="37">
                  <c:v>11</c:v>
                </c:pt>
                <c:pt idx="38">
                  <c:v>3</c:v>
                </c:pt>
                <c:pt idx="39">
                  <c:v>12</c:v>
                </c:pt>
                <c:pt idx="40">
                  <c:v>45</c:v>
                </c:pt>
                <c:pt idx="41">
                  <c:v>12</c:v>
                </c:pt>
                <c:pt idx="42">
                  <c:v>38</c:v>
                </c:pt>
                <c:pt idx="43">
                  <c:v>14</c:v>
                </c:pt>
                <c:pt idx="44">
                  <c:v>22</c:v>
                </c:pt>
                <c:pt idx="45">
                  <c:v>8</c:v>
                </c:pt>
                <c:pt idx="46">
                  <c:v>26</c:v>
                </c:pt>
                <c:pt idx="47">
                  <c:v>11</c:v>
                </c:pt>
                <c:pt idx="48">
                  <c:v>3</c:v>
                </c:pt>
                <c:pt idx="49">
                  <c:v>8</c:v>
                </c:pt>
                <c:pt idx="50">
                  <c:v>2</c:v>
                </c:pt>
                <c:pt idx="51">
                  <c:v>5</c:v>
                </c:pt>
                <c:pt idx="52">
                  <c:v>9</c:v>
                </c:pt>
                <c:pt idx="53">
                  <c:v>10</c:v>
                </c:pt>
                <c:pt idx="54">
                  <c:v>3</c:v>
                </c:pt>
                <c:pt idx="55">
                  <c:v>3</c:v>
                </c:pt>
                <c:pt idx="56">
                  <c:v>2</c:v>
                </c:pt>
                <c:pt idx="57">
                  <c:v>4</c:v>
                </c:pt>
                <c:pt idx="58">
                  <c:v>2</c:v>
                </c:pt>
                <c:pt idx="59">
                  <c:v>3</c:v>
                </c:pt>
                <c:pt idx="60">
                  <c:v>2</c:v>
                </c:pt>
                <c:pt idx="61">
                  <c:v>14</c:v>
                </c:pt>
                <c:pt idx="62">
                  <c:v>1</c:v>
                </c:pt>
                <c:pt idx="63">
                  <c:v>3</c:v>
                </c:pt>
                <c:pt idx="64">
                  <c:v>1</c:v>
                </c:pt>
                <c:pt idx="65">
                  <c:v>4</c:v>
                </c:pt>
              </c:numCache>
            </c:numRef>
          </c:val>
          <c:extLst>
            <c:ext xmlns:c16="http://schemas.microsoft.com/office/drawing/2014/chart" uri="{C3380CC4-5D6E-409C-BE32-E72D297353CC}">
              <c16:uniqueId val="{00000000-912C-46C4-BD75-F8FFC0C924A8}"/>
            </c:ext>
          </c:extLst>
        </c:ser>
        <c:dLbls>
          <c:showLegendKey val="0"/>
          <c:showVal val="0"/>
          <c:showCatName val="0"/>
          <c:showSerName val="0"/>
          <c:showPercent val="0"/>
          <c:showBubbleSize val="0"/>
        </c:dLbls>
        <c:gapWidth val="110"/>
        <c:overlap val="-9"/>
        <c:axId val="324145328"/>
        <c:axId val="324145888"/>
      </c:barChart>
      <c:catAx>
        <c:axId val="324145328"/>
        <c:scaling>
          <c:orientation val="minMax"/>
        </c:scaling>
        <c:delete val="0"/>
        <c:axPos val="b"/>
        <c:majorGridlines>
          <c:spPr>
            <a:ln>
              <a:solidFill>
                <a:schemeClr val="accent1">
                  <a:lumMod val="20000"/>
                  <a:lumOff val="80000"/>
                </a:schemeClr>
              </a:solidFill>
            </a:ln>
          </c:spPr>
        </c:majorGridlines>
        <c:numFmt formatCode="General" sourceLinked="0"/>
        <c:majorTickMark val="none"/>
        <c:minorTickMark val="none"/>
        <c:tickLblPos val="nextTo"/>
        <c:txPr>
          <a:bodyPr rot="-5400000" vert="horz"/>
          <a:lstStyle/>
          <a:p>
            <a:pPr>
              <a:defRPr/>
            </a:pPr>
            <a:endParaRPr lang="tr-TR"/>
          </a:p>
        </c:txPr>
        <c:crossAx val="324145888"/>
        <c:crosses val="autoZero"/>
        <c:auto val="1"/>
        <c:lblAlgn val="ctr"/>
        <c:lblOffset val="100"/>
        <c:noMultiLvlLbl val="0"/>
      </c:catAx>
      <c:valAx>
        <c:axId val="324145888"/>
        <c:scaling>
          <c:orientation val="minMax"/>
          <c:max val="35"/>
        </c:scaling>
        <c:delete val="0"/>
        <c:axPos val="l"/>
        <c:majorGridlines>
          <c:spPr>
            <a:ln>
              <a:solidFill>
                <a:schemeClr val="accent1">
                  <a:lumMod val="20000"/>
                  <a:lumOff val="80000"/>
                </a:schemeClr>
              </a:solidFill>
            </a:ln>
          </c:spPr>
        </c:majorGridlines>
        <c:numFmt formatCode="General" sourceLinked="1"/>
        <c:majorTickMark val="none"/>
        <c:minorTickMark val="none"/>
        <c:tickLblPos val="nextTo"/>
        <c:txPr>
          <a:bodyPr/>
          <a:lstStyle/>
          <a:p>
            <a:pPr>
              <a:defRPr sz="1100"/>
            </a:pPr>
            <a:endParaRPr lang="tr-TR"/>
          </a:p>
        </c:txPr>
        <c:crossAx val="324145328"/>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US" sz="1800" b="1" i="0" baseline="0">
                <a:effectLst/>
              </a:rPr>
              <a:t>2.4.</a:t>
            </a:r>
            <a:r>
              <a:rPr lang="tr-TR" sz="1800" b="1" i="0" baseline="0">
                <a:effectLst/>
              </a:rPr>
              <a:t>2</a:t>
            </a:r>
            <a:r>
              <a:rPr lang="en-US" sz="1800" b="1" i="0" baseline="0">
                <a:effectLst/>
              </a:rPr>
              <a:t>.</a:t>
            </a:r>
            <a:r>
              <a:rPr lang="tr-TR" sz="1800" b="1" i="0" baseline="0">
                <a:effectLst/>
              </a:rPr>
              <a:t>Yıl</a:t>
            </a:r>
            <a:r>
              <a:rPr lang="en-US" sz="1800" b="1" i="0" baseline="0">
                <a:effectLst/>
              </a:rPr>
              <a:t> Bazında Özel Sektör Tarafından İnşa Edilen Hidroelektrik Santraller</a:t>
            </a:r>
            <a:r>
              <a:rPr lang="tr-TR" sz="1800" b="1" i="0" baseline="0">
                <a:effectLst/>
              </a:rPr>
              <a:t> (adet)</a:t>
            </a:r>
            <a:r>
              <a:rPr lang="en-US" sz="1800" b="1" i="0" baseline="0">
                <a:effectLst/>
              </a:rPr>
              <a:t>, 1924-201</a:t>
            </a:r>
            <a:r>
              <a:rPr lang="tr-TR" sz="1800" b="1" i="0" baseline="0">
                <a:effectLst/>
              </a:rPr>
              <a:t>7</a:t>
            </a:r>
            <a:endParaRPr lang="tr-TR">
              <a:effectLst/>
            </a:endParaRPr>
          </a:p>
        </c:rich>
      </c:tx>
      <c:layout/>
      <c:overlay val="0"/>
    </c:title>
    <c:autoTitleDeleted val="0"/>
    <c:plotArea>
      <c:layout>
        <c:manualLayout>
          <c:layoutTarget val="inner"/>
          <c:xMode val="edge"/>
          <c:yMode val="edge"/>
          <c:x val="2.4568092594507682E-2"/>
          <c:y val="8.7361215094014885E-2"/>
          <c:w val="0.96266636873935574"/>
          <c:h val="0.85112912525278606"/>
        </c:manualLayout>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Sayfa1!$P$2:$P$95</c:f>
              <c:numCache>
                <c:formatCode>General</c:formatCode>
                <c:ptCount val="94"/>
                <c:pt idx="0">
                  <c:v>1924</c:v>
                </c:pt>
                <c:pt idx="1">
                  <c:v>1925</c:v>
                </c:pt>
                <c:pt idx="2">
                  <c:v>1926</c:v>
                </c:pt>
                <c:pt idx="3">
                  <c:v>1927</c:v>
                </c:pt>
                <c:pt idx="4">
                  <c:v>1928</c:v>
                </c:pt>
                <c:pt idx="5">
                  <c:v>1929</c:v>
                </c:pt>
                <c:pt idx="6">
                  <c:v>1930</c:v>
                </c:pt>
                <c:pt idx="7">
                  <c:v>1931</c:v>
                </c:pt>
                <c:pt idx="8">
                  <c:v>1932</c:v>
                </c:pt>
                <c:pt idx="9">
                  <c:v>1933</c:v>
                </c:pt>
                <c:pt idx="10">
                  <c:v>1934</c:v>
                </c:pt>
                <c:pt idx="11">
                  <c:v>1935</c:v>
                </c:pt>
                <c:pt idx="12">
                  <c:v>1936</c:v>
                </c:pt>
                <c:pt idx="13">
                  <c:v>1937</c:v>
                </c:pt>
                <c:pt idx="14">
                  <c:v>1938</c:v>
                </c:pt>
                <c:pt idx="15">
                  <c:v>1939</c:v>
                </c:pt>
                <c:pt idx="16">
                  <c:v>1940</c:v>
                </c:pt>
                <c:pt idx="17">
                  <c:v>1941</c:v>
                </c:pt>
                <c:pt idx="18">
                  <c:v>1942</c:v>
                </c:pt>
                <c:pt idx="19">
                  <c:v>1943</c:v>
                </c:pt>
                <c:pt idx="20">
                  <c:v>1944</c:v>
                </c:pt>
                <c:pt idx="21">
                  <c:v>1945</c:v>
                </c:pt>
                <c:pt idx="22">
                  <c:v>1946</c:v>
                </c:pt>
                <c:pt idx="23">
                  <c:v>1947</c:v>
                </c:pt>
                <c:pt idx="24">
                  <c:v>1948</c:v>
                </c:pt>
                <c:pt idx="25">
                  <c:v>1949</c:v>
                </c:pt>
                <c:pt idx="26">
                  <c:v>1950</c:v>
                </c:pt>
                <c:pt idx="27">
                  <c:v>1951</c:v>
                </c:pt>
                <c:pt idx="28">
                  <c:v>1952</c:v>
                </c:pt>
                <c:pt idx="29">
                  <c:v>1953</c:v>
                </c:pt>
                <c:pt idx="30">
                  <c:v>1954</c:v>
                </c:pt>
                <c:pt idx="31">
                  <c:v>1955</c:v>
                </c:pt>
                <c:pt idx="32">
                  <c:v>1956</c:v>
                </c:pt>
                <c:pt idx="33">
                  <c:v>1957</c:v>
                </c:pt>
                <c:pt idx="34">
                  <c:v>1958</c:v>
                </c:pt>
                <c:pt idx="35">
                  <c:v>1959</c:v>
                </c:pt>
                <c:pt idx="36">
                  <c:v>1960</c:v>
                </c:pt>
                <c:pt idx="37">
                  <c:v>1961</c:v>
                </c:pt>
                <c:pt idx="38">
                  <c:v>1962</c:v>
                </c:pt>
                <c:pt idx="39">
                  <c:v>1963</c:v>
                </c:pt>
                <c:pt idx="40">
                  <c:v>1964</c:v>
                </c:pt>
                <c:pt idx="41">
                  <c:v>1965</c:v>
                </c:pt>
                <c:pt idx="42">
                  <c:v>1966</c:v>
                </c:pt>
                <c:pt idx="43">
                  <c:v>1967</c:v>
                </c:pt>
                <c:pt idx="44">
                  <c:v>1968</c:v>
                </c:pt>
                <c:pt idx="45">
                  <c:v>1969</c:v>
                </c:pt>
                <c:pt idx="46">
                  <c:v>1970</c:v>
                </c:pt>
                <c:pt idx="47">
                  <c:v>1971</c:v>
                </c:pt>
                <c:pt idx="48">
                  <c:v>1972</c:v>
                </c:pt>
                <c:pt idx="49">
                  <c:v>1973</c:v>
                </c:pt>
                <c:pt idx="50">
                  <c:v>1974</c:v>
                </c:pt>
                <c:pt idx="51">
                  <c:v>1975</c:v>
                </c:pt>
                <c:pt idx="52">
                  <c:v>1976</c:v>
                </c:pt>
                <c:pt idx="53">
                  <c:v>1977</c:v>
                </c:pt>
                <c:pt idx="54">
                  <c:v>1978</c:v>
                </c:pt>
                <c:pt idx="55">
                  <c:v>1979</c:v>
                </c:pt>
                <c:pt idx="56">
                  <c:v>1980</c:v>
                </c:pt>
                <c:pt idx="57">
                  <c:v>1981</c:v>
                </c:pt>
                <c:pt idx="58">
                  <c:v>1982</c:v>
                </c:pt>
                <c:pt idx="59">
                  <c:v>1983</c:v>
                </c:pt>
                <c:pt idx="60">
                  <c:v>1984</c:v>
                </c:pt>
                <c:pt idx="61">
                  <c:v>1985</c:v>
                </c:pt>
                <c:pt idx="62">
                  <c:v>1986</c:v>
                </c:pt>
                <c:pt idx="63">
                  <c:v>1987</c:v>
                </c:pt>
                <c:pt idx="64">
                  <c:v>1988</c:v>
                </c:pt>
                <c:pt idx="65">
                  <c:v>1989</c:v>
                </c:pt>
                <c:pt idx="66">
                  <c:v>1990</c:v>
                </c:pt>
                <c:pt idx="67">
                  <c:v>1991</c:v>
                </c:pt>
                <c:pt idx="68">
                  <c:v>1992</c:v>
                </c:pt>
                <c:pt idx="69">
                  <c:v>1993</c:v>
                </c:pt>
                <c:pt idx="70">
                  <c:v>1994</c:v>
                </c:pt>
                <c:pt idx="71">
                  <c:v>1995</c:v>
                </c:pt>
                <c:pt idx="72">
                  <c:v>1996</c:v>
                </c:pt>
                <c:pt idx="73">
                  <c:v>1997</c:v>
                </c:pt>
                <c:pt idx="74">
                  <c:v>1998</c:v>
                </c:pt>
                <c:pt idx="75">
                  <c:v>1999</c:v>
                </c:pt>
                <c:pt idx="76">
                  <c:v>2000</c:v>
                </c:pt>
                <c:pt idx="77">
                  <c:v>2001</c:v>
                </c:pt>
                <c:pt idx="78">
                  <c:v>2002</c:v>
                </c:pt>
                <c:pt idx="79">
                  <c:v>2003</c:v>
                </c:pt>
                <c:pt idx="80">
                  <c:v>2004</c:v>
                </c:pt>
                <c:pt idx="81">
                  <c:v>2005</c:v>
                </c:pt>
                <c:pt idx="82">
                  <c:v>2006</c:v>
                </c:pt>
                <c:pt idx="83">
                  <c:v>2007</c:v>
                </c:pt>
                <c:pt idx="84">
                  <c:v>2008</c:v>
                </c:pt>
                <c:pt idx="85">
                  <c:v>2009</c:v>
                </c:pt>
                <c:pt idx="86">
                  <c:v>2010</c:v>
                </c:pt>
                <c:pt idx="87">
                  <c:v>2011</c:v>
                </c:pt>
                <c:pt idx="88">
                  <c:v>2012</c:v>
                </c:pt>
                <c:pt idx="89">
                  <c:v>2013</c:v>
                </c:pt>
                <c:pt idx="90">
                  <c:v>2014</c:v>
                </c:pt>
                <c:pt idx="91">
                  <c:v>2015</c:v>
                </c:pt>
                <c:pt idx="92">
                  <c:v>2016</c:v>
                </c:pt>
                <c:pt idx="93">
                  <c:v>2017</c:v>
                </c:pt>
              </c:numCache>
            </c:numRef>
          </c:cat>
          <c:val>
            <c:numRef>
              <c:f>Sayfa1!$Q$2:$Q$95</c:f>
              <c:numCache>
                <c:formatCode>General</c:formatCode>
                <c:ptCount val="94"/>
                <c:pt idx="0">
                  <c:v>1</c:v>
                </c:pt>
                <c:pt idx="1">
                  <c:v>0</c:v>
                </c:pt>
                <c:pt idx="2">
                  <c:v>0</c:v>
                </c:pt>
                <c:pt idx="3">
                  <c:v>0</c:v>
                </c:pt>
                <c:pt idx="4">
                  <c:v>1</c:v>
                </c:pt>
                <c:pt idx="5">
                  <c:v>1</c:v>
                </c:pt>
                <c:pt idx="6">
                  <c:v>0</c:v>
                </c:pt>
                <c:pt idx="7">
                  <c:v>0</c:v>
                </c:pt>
                <c:pt idx="8">
                  <c:v>0</c:v>
                </c:pt>
                <c:pt idx="9">
                  <c:v>0</c:v>
                </c:pt>
                <c:pt idx="10">
                  <c:v>1</c:v>
                </c:pt>
                <c:pt idx="11">
                  <c:v>0</c:v>
                </c:pt>
                <c:pt idx="12">
                  <c:v>0</c:v>
                </c:pt>
                <c:pt idx="13">
                  <c:v>0</c:v>
                </c:pt>
                <c:pt idx="14">
                  <c:v>2</c:v>
                </c:pt>
                <c:pt idx="15">
                  <c:v>0</c:v>
                </c:pt>
                <c:pt idx="16">
                  <c:v>0</c:v>
                </c:pt>
                <c:pt idx="17">
                  <c:v>0</c:v>
                </c:pt>
                <c:pt idx="18">
                  <c:v>0</c:v>
                </c:pt>
                <c:pt idx="19">
                  <c:v>0</c:v>
                </c:pt>
                <c:pt idx="20">
                  <c:v>0</c:v>
                </c:pt>
                <c:pt idx="21">
                  <c:v>0</c:v>
                </c:pt>
                <c:pt idx="22">
                  <c:v>0</c:v>
                </c:pt>
                <c:pt idx="23">
                  <c:v>0</c:v>
                </c:pt>
                <c:pt idx="24">
                  <c:v>1</c:v>
                </c:pt>
                <c:pt idx="25">
                  <c:v>0</c:v>
                </c:pt>
                <c:pt idx="26">
                  <c:v>3</c:v>
                </c:pt>
                <c:pt idx="27">
                  <c:v>0</c:v>
                </c:pt>
                <c:pt idx="28">
                  <c:v>4</c:v>
                </c:pt>
                <c:pt idx="29">
                  <c:v>2</c:v>
                </c:pt>
                <c:pt idx="30">
                  <c:v>2</c:v>
                </c:pt>
                <c:pt idx="31">
                  <c:v>1</c:v>
                </c:pt>
                <c:pt idx="32">
                  <c:v>3</c:v>
                </c:pt>
                <c:pt idx="33">
                  <c:v>3</c:v>
                </c:pt>
                <c:pt idx="34">
                  <c:v>0</c:v>
                </c:pt>
                <c:pt idx="35">
                  <c:v>1</c:v>
                </c:pt>
                <c:pt idx="36">
                  <c:v>3</c:v>
                </c:pt>
                <c:pt idx="37">
                  <c:v>5</c:v>
                </c:pt>
                <c:pt idx="38">
                  <c:v>1</c:v>
                </c:pt>
                <c:pt idx="39">
                  <c:v>0</c:v>
                </c:pt>
                <c:pt idx="40">
                  <c:v>0</c:v>
                </c:pt>
                <c:pt idx="41">
                  <c:v>1</c:v>
                </c:pt>
                <c:pt idx="42">
                  <c:v>2</c:v>
                </c:pt>
                <c:pt idx="43">
                  <c:v>3</c:v>
                </c:pt>
                <c:pt idx="44">
                  <c:v>1</c:v>
                </c:pt>
                <c:pt idx="45">
                  <c:v>0</c:v>
                </c:pt>
                <c:pt idx="46">
                  <c:v>1</c:v>
                </c:pt>
                <c:pt idx="47">
                  <c:v>2</c:v>
                </c:pt>
                <c:pt idx="48">
                  <c:v>2</c:v>
                </c:pt>
                <c:pt idx="49">
                  <c:v>0</c:v>
                </c:pt>
                <c:pt idx="50">
                  <c:v>2</c:v>
                </c:pt>
                <c:pt idx="51">
                  <c:v>0</c:v>
                </c:pt>
                <c:pt idx="52">
                  <c:v>0</c:v>
                </c:pt>
                <c:pt idx="53">
                  <c:v>0</c:v>
                </c:pt>
                <c:pt idx="54">
                  <c:v>0</c:v>
                </c:pt>
                <c:pt idx="55">
                  <c:v>0</c:v>
                </c:pt>
                <c:pt idx="56">
                  <c:v>0</c:v>
                </c:pt>
                <c:pt idx="57">
                  <c:v>0</c:v>
                </c:pt>
                <c:pt idx="58">
                  <c:v>0</c:v>
                </c:pt>
                <c:pt idx="59">
                  <c:v>0</c:v>
                </c:pt>
                <c:pt idx="60">
                  <c:v>1</c:v>
                </c:pt>
                <c:pt idx="61">
                  <c:v>0</c:v>
                </c:pt>
                <c:pt idx="62">
                  <c:v>2</c:v>
                </c:pt>
                <c:pt idx="63">
                  <c:v>2</c:v>
                </c:pt>
                <c:pt idx="64">
                  <c:v>0</c:v>
                </c:pt>
                <c:pt idx="65">
                  <c:v>1</c:v>
                </c:pt>
                <c:pt idx="66">
                  <c:v>0</c:v>
                </c:pt>
                <c:pt idx="67">
                  <c:v>4</c:v>
                </c:pt>
                <c:pt idx="68">
                  <c:v>0</c:v>
                </c:pt>
                <c:pt idx="69">
                  <c:v>2</c:v>
                </c:pt>
                <c:pt idx="70">
                  <c:v>0</c:v>
                </c:pt>
                <c:pt idx="71">
                  <c:v>0</c:v>
                </c:pt>
                <c:pt idx="72">
                  <c:v>1</c:v>
                </c:pt>
                <c:pt idx="73">
                  <c:v>2</c:v>
                </c:pt>
                <c:pt idx="74">
                  <c:v>5</c:v>
                </c:pt>
                <c:pt idx="75">
                  <c:v>2</c:v>
                </c:pt>
                <c:pt idx="76">
                  <c:v>5</c:v>
                </c:pt>
                <c:pt idx="77">
                  <c:v>6</c:v>
                </c:pt>
                <c:pt idx="78">
                  <c:v>5</c:v>
                </c:pt>
                <c:pt idx="79">
                  <c:v>2</c:v>
                </c:pt>
                <c:pt idx="80">
                  <c:v>6</c:v>
                </c:pt>
                <c:pt idx="81">
                  <c:v>4</c:v>
                </c:pt>
                <c:pt idx="82">
                  <c:v>10</c:v>
                </c:pt>
                <c:pt idx="83">
                  <c:v>7</c:v>
                </c:pt>
                <c:pt idx="84">
                  <c:v>17</c:v>
                </c:pt>
                <c:pt idx="85">
                  <c:v>32</c:v>
                </c:pt>
                <c:pt idx="86">
                  <c:v>33</c:v>
                </c:pt>
                <c:pt idx="87">
                  <c:v>48</c:v>
                </c:pt>
                <c:pt idx="88">
                  <c:v>77</c:v>
                </c:pt>
                <c:pt idx="89">
                  <c:v>84</c:v>
                </c:pt>
                <c:pt idx="90">
                  <c:v>48</c:v>
                </c:pt>
                <c:pt idx="91">
                  <c:v>58</c:v>
                </c:pt>
                <c:pt idx="92">
                  <c:v>33</c:v>
                </c:pt>
                <c:pt idx="93">
                  <c:v>25</c:v>
                </c:pt>
              </c:numCache>
            </c:numRef>
          </c:val>
          <c:extLst>
            <c:ext xmlns:c16="http://schemas.microsoft.com/office/drawing/2014/chart" uri="{C3380CC4-5D6E-409C-BE32-E72D297353CC}">
              <c16:uniqueId val="{00000003-27C7-4A43-8DEE-E81B9C68A191}"/>
            </c:ext>
          </c:extLst>
        </c:ser>
        <c:dLbls>
          <c:showLegendKey val="0"/>
          <c:showVal val="0"/>
          <c:showCatName val="0"/>
          <c:showSerName val="0"/>
          <c:showPercent val="0"/>
          <c:showBubbleSize val="0"/>
        </c:dLbls>
        <c:gapWidth val="30"/>
        <c:overlap val="-9"/>
        <c:axId val="324148128"/>
        <c:axId val="324148688"/>
      </c:barChart>
      <c:catAx>
        <c:axId val="324148128"/>
        <c:scaling>
          <c:orientation val="minMax"/>
        </c:scaling>
        <c:delete val="0"/>
        <c:axPos val="b"/>
        <c:majorGridlines>
          <c:spPr>
            <a:ln w="6350">
              <a:solidFill>
                <a:schemeClr val="accent1">
                  <a:lumMod val="20000"/>
                  <a:lumOff val="80000"/>
                </a:schemeClr>
              </a:solidFill>
            </a:ln>
          </c:spPr>
        </c:majorGridlines>
        <c:numFmt formatCode="General" sourceLinked="0"/>
        <c:majorTickMark val="none"/>
        <c:minorTickMark val="none"/>
        <c:tickLblPos val="nextTo"/>
        <c:txPr>
          <a:bodyPr rot="-5400000" vert="horz"/>
          <a:lstStyle/>
          <a:p>
            <a:pPr>
              <a:defRPr/>
            </a:pPr>
            <a:endParaRPr lang="tr-TR"/>
          </a:p>
        </c:txPr>
        <c:crossAx val="324148688"/>
        <c:crosses val="autoZero"/>
        <c:auto val="1"/>
        <c:lblAlgn val="ctr"/>
        <c:lblOffset val="100"/>
        <c:noMultiLvlLbl val="0"/>
      </c:catAx>
      <c:valAx>
        <c:axId val="324148688"/>
        <c:scaling>
          <c:orientation val="minMax"/>
          <c:max val="90"/>
        </c:scaling>
        <c:delete val="0"/>
        <c:axPos val="l"/>
        <c:majorGridlines>
          <c:spPr>
            <a:ln>
              <a:solidFill>
                <a:schemeClr val="accent1">
                  <a:lumMod val="20000"/>
                  <a:lumOff val="80000"/>
                </a:schemeClr>
              </a:solidFill>
            </a:ln>
          </c:spPr>
        </c:majorGridlines>
        <c:numFmt formatCode="General" sourceLinked="1"/>
        <c:majorTickMark val="none"/>
        <c:minorTickMark val="none"/>
        <c:tickLblPos val="nextTo"/>
        <c:spPr>
          <a:ln w="3175"/>
        </c:spPr>
        <c:txPr>
          <a:bodyPr/>
          <a:lstStyle/>
          <a:p>
            <a:pPr>
              <a:defRPr sz="1100"/>
            </a:pPr>
            <a:endParaRPr lang="tr-TR"/>
          </a:p>
        </c:txPr>
        <c:crossAx val="324148128"/>
        <c:crosses val="autoZero"/>
        <c:crossBetween val="between"/>
        <c:majorUnit val="5"/>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tr-TR"/>
              <a:t>2.4.2.Özel Sektör Tarafından İnşa Edilen Hidroelektrik Santraller,  Kurulu Güç (MW) 1924-2016</a:t>
            </a:r>
          </a:p>
        </c:rich>
      </c:tx>
      <c:layout/>
      <c:overlay val="0"/>
    </c:title>
    <c:autoTitleDeleted val="0"/>
    <c:plotArea>
      <c:layout>
        <c:manualLayout>
          <c:layoutTarget val="inner"/>
          <c:xMode val="edge"/>
          <c:yMode val="edge"/>
          <c:x val="4.4124008326247868E-2"/>
          <c:y val="0.15881996396059861"/>
          <c:w val="0.92095899222787436"/>
          <c:h val="0.67545861175056343"/>
        </c:manualLayout>
      </c:layout>
      <c:barChart>
        <c:barDir val="col"/>
        <c:grouping val="clustered"/>
        <c:varyColors val="0"/>
        <c:ser>
          <c:idx val="0"/>
          <c:order val="0"/>
          <c:invertIfNegative val="0"/>
          <c:dLbls>
            <c:dLbl>
              <c:idx val="0"/>
              <c:layout>
                <c:manualLayout>
                  <c:x val="3.240748752559776E-4"/>
                  <c:y val="-1.224532008254731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722-42F4-A1FD-155A02287FDC}"/>
                </c:ext>
              </c:extLst>
            </c:dLbl>
            <c:numFmt formatCode="#,##0.000" sourceLinked="0"/>
            <c:spPr>
              <a:noFill/>
              <a:ln>
                <a:noFill/>
              </a:ln>
              <a:effectLst/>
            </c:spPr>
            <c:txPr>
              <a:bodyPr rot="-5400000" vert="horz"/>
              <a:lstStyle/>
              <a:p>
                <a:pPr>
                  <a:defRPr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Sayfa1!$J$2:$J$67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Sayfa1!$K$2:$K$67</c:f>
              <c:numCache>
                <c:formatCode>General</c:formatCode>
                <c:ptCount val="66"/>
                <c:pt idx="0">
                  <c:v>15.2</c:v>
                </c:pt>
                <c:pt idx="1">
                  <c:v>2.4900000000000002</c:v>
                </c:pt>
                <c:pt idx="2">
                  <c:v>44.02</c:v>
                </c:pt>
                <c:pt idx="3">
                  <c:v>117.843</c:v>
                </c:pt>
                <c:pt idx="4">
                  <c:v>196.67299999999997</c:v>
                </c:pt>
                <c:pt idx="5">
                  <c:v>3</c:v>
                </c:pt>
                <c:pt idx="6">
                  <c:v>16.579999999999998</c:v>
                </c:pt>
                <c:pt idx="7">
                  <c:v>190.03400000000002</c:v>
                </c:pt>
                <c:pt idx="8">
                  <c:v>257.44</c:v>
                </c:pt>
                <c:pt idx="9">
                  <c:v>21.876999999999999</c:v>
                </c:pt>
                <c:pt idx="10">
                  <c:v>0.38</c:v>
                </c:pt>
                <c:pt idx="11">
                  <c:v>49.584000000000003</c:v>
                </c:pt>
                <c:pt idx="12">
                  <c:v>89.277000000000015</c:v>
                </c:pt>
                <c:pt idx="13">
                  <c:v>130.184</c:v>
                </c:pt>
                <c:pt idx="14">
                  <c:v>27.309000000000001</c:v>
                </c:pt>
                <c:pt idx="15">
                  <c:v>21.342000000000002</c:v>
                </c:pt>
                <c:pt idx="16">
                  <c:v>226.405</c:v>
                </c:pt>
                <c:pt idx="17">
                  <c:v>328.50299999999999</c:v>
                </c:pt>
                <c:pt idx="18">
                  <c:v>157.208</c:v>
                </c:pt>
                <c:pt idx="19">
                  <c:v>1359.7390000000003</c:v>
                </c:pt>
                <c:pt idx="20">
                  <c:v>430.89400000000001</c:v>
                </c:pt>
                <c:pt idx="21">
                  <c:v>10.252000000000001</c:v>
                </c:pt>
                <c:pt idx="22">
                  <c:v>1120.8104000000003</c:v>
                </c:pt>
                <c:pt idx="23">
                  <c:v>943.68799999999999</c:v>
                </c:pt>
                <c:pt idx="24">
                  <c:v>33.700000000000003</c:v>
                </c:pt>
                <c:pt idx="25">
                  <c:v>6.88E-2</c:v>
                </c:pt>
                <c:pt idx="26">
                  <c:v>87.13000000000001</c:v>
                </c:pt>
                <c:pt idx="27">
                  <c:v>249.71019999999999</c:v>
                </c:pt>
                <c:pt idx="28">
                  <c:v>247.12200000000001</c:v>
                </c:pt>
                <c:pt idx="29">
                  <c:v>2.8690000000000002</c:v>
                </c:pt>
                <c:pt idx="30">
                  <c:v>44.903000000000006</c:v>
                </c:pt>
                <c:pt idx="31">
                  <c:v>71.335999999999999</c:v>
                </c:pt>
                <c:pt idx="32">
                  <c:v>26.873999999999999</c:v>
                </c:pt>
                <c:pt idx="33">
                  <c:v>85.756</c:v>
                </c:pt>
                <c:pt idx="34">
                  <c:v>1.06</c:v>
                </c:pt>
                <c:pt idx="35">
                  <c:v>552.93000000000006</c:v>
                </c:pt>
                <c:pt idx="36">
                  <c:v>33.67</c:v>
                </c:pt>
                <c:pt idx="37">
                  <c:v>313.46300000000002</c:v>
                </c:pt>
                <c:pt idx="38">
                  <c:v>134.9</c:v>
                </c:pt>
                <c:pt idx="39">
                  <c:v>162.49800000000002</c:v>
                </c:pt>
                <c:pt idx="40">
                  <c:v>556.72299999999973</c:v>
                </c:pt>
                <c:pt idx="41">
                  <c:v>372.94900000000001</c:v>
                </c:pt>
                <c:pt idx="42">
                  <c:v>980.47699999999998</c:v>
                </c:pt>
                <c:pt idx="43">
                  <c:v>342.84400000000011</c:v>
                </c:pt>
                <c:pt idx="44">
                  <c:v>650.86800000000005</c:v>
                </c:pt>
                <c:pt idx="45">
                  <c:v>238.917</c:v>
                </c:pt>
                <c:pt idx="46">
                  <c:v>754.83600000000013</c:v>
                </c:pt>
                <c:pt idx="47">
                  <c:v>266.46799999999996</c:v>
                </c:pt>
                <c:pt idx="48">
                  <c:v>25.703000000000003</c:v>
                </c:pt>
                <c:pt idx="49">
                  <c:v>133.51140000000001</c:v>
                </c:pt>
                <c:pt idx="50">
                  <c:v>20.135999999999999</c:v>
                </c:pt>
                <c:pt idx="51">
                  <c:v>160.74799999999999</c:v>
                </c:pt>
                <c:pt idx="52">
                  <c:v>63.844000000000008</c:v>
                </c:pt>
                <c:pt idx="53">
                  <c:v>952.08500000000004</c:v>
                </c:pt>
                <c:pt idx="54">
                  <c:v>51.436</c:v>
                </c:pt>
                <c:pt idx="55">
                  <c:v>86.56</c:v>
                </c:pt>
                <c:pt idx="56">
                  <c:v>44.764000000000003</c:v>
                </c:pt>
                <c:pt idx="57">
                  <c:v>13.058</c:v>
                </c:pt>
                <c:pt idx="58">
                  <c:v>0.59499999999999997</c:v>
                </c:pt>
                <c:pt idx="59">
                  <c:v>47.712000000000003</c:v>
                </c:pt>
                <c:pt idx="60">
                  <c:v>2.25</c:v>
                </c:pt>
                <c:pt idx="61">
                  <c:v>200.85000000000002</c:v>
                </c:pt>
                <c:pt idx="62">
                  <c:v>672</c:v>
                </c:pt>
                <c:pt idx="63">
                  <c:v>47.152999999999999</c:v>
                </c:pt>
                <c:pt idx="64">
                  <c:v>52</c:v>
                </c:pt>
                <c:pt idx="65">
                  <c:v>344.48399999999998</c:v>
                </c:pt>
              </c:numCache>
            </c:numRef>
          </c:val>
          <c:extLst>
            <c:ext xmlns:c16="http://schemas.microsoft.com/office/drawing/2014/chart" uri="{C3380CC4-5D6E-409C-BE32-E72D297353CC}">
              <c16:uniqueId val="{00000001-9722-42F4-A1FD-155A02287FDC}"/>
            </c:ext>
          </c:extLst>
        </c:ser>
        <c:dLbls>
          <c:showLegendKey val="0"/>
          <c:showVal val="0"/>
          <c:showCatName val="0"/>
          <c:showSerName val="0"/>
          <c:showPercent val="0"/>
          <c:showBubbleSize val="0"/>
        </c:dLbls>
        <c:gapWidth val="150"/>
        <c:axId val="324150928"/>
        <c:axId val="324151488"/>
      </c:barChart>
      <c:catAx>
        <c:axId val="324150928"/>
        <c:scaling>
          <c:orientation val="minMax"/>
        </c:scaling>
        <c:delete val="0"/>
        <c:axPos val="b"/>
        <c:majorGridlines>
          <c:spPr>
            <a:ln>
              <a:solidFill>
                <a:schemeClr val="tx2">
                  <a:lumMod val="20000"/>
                  <a:lumOff val="80000"/>
                </a:schemeClr>
              </a:solidFill>
            </a:ln>
          </c:spPr>
        </c:majorGridlines>
        <c:numFmt formatCode="General" sourceLinked="0"/>
        <c:majorTickMark val="out"/>
        <c:minorTickMark val="none"/>
        <c:tickLblPos val="nextTo"/>
        <c:txPr>
          <a:bodyPr rot="-5400000" vert="horz"/>
          <a:lstStyle/>
          <a:p>
            <a:pPr>
              <a:defRPr/>
            </a:pPr>
            <a:endParaRPr lang="tr-TR"/>
          </a:p>
        </c:txPr>
        <c:crossAx val="324151488"/>
        <c:crosses val="autoZero"/>
        <c:auto val="1"/>
        <c:lblAlgn val="ctr"/>
        <c:lblOffset val="100"/>
        <c:noMultiLvlLbl val="0"/>
      </c:catAx>
      <c:valAx>
        <c:axId val="324151488"/>
        <c:scaling>
          <c:orientation val="minMax"/>
        </c:scaling>
        <c:delete val="0"/>
        <c:axPos val="l"/>
        <c:majorGridlines>
          <c:spPr>
            <a:ln>
              <a:solidFill>
                <a:schemeClr val="accent1">
                  <a:lumMod val="20000"/>
                  <a:lumOff val="80000"/>
                </a:schemeClr>
              </a:solidFill>
            </a:ln>
          </c:spPr>
        </c:majorGridlines>
        <c:numFmt formatCode="#,##0" sourceLinked="0"/>
        <c:majorTickMark val="out"/>
        <c:minorTickMark val="none"/>
        <c:tickLblPos val="nextTo"/>
        <c:txPr>
          <a:bodyPr/>
          <a:lstStyle/>
          <a:p>
            <a:pPr>
              <a:defRPr sz="1050"/>
            </a:pPr>
            <a:endParaRPr lang="tr-TR"/>
          </a:p>
        </c:txPr>
        <c:crossAx val="324150928"/>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tr-TR" sz="1800" b="1" i="0" baseline="0">
                <a:effectLst/>
              </a:rPr>
              <a:t>2.4.2.Özel Sektör Tarafından İnşa Edilen Hidroelektrik Santraller,  Ortalama Enerji Üretimi (GWh/Yıl), 1924-2016</a:t>
            </a:r>
            <a:endParaRPr lang="tr-TR">
              <a:effectLst/>
            </a:endParaRPr>
          </a:p>
        </c:rich>
      </c:tx>
      <c:layout>
        <c:manualLayout>
          <c:xMode val="edge"/>
          <c:yMode val="edge"/>
          <c:x val="0.20641102968743008"/>
          <c:y val="5.4299679503623972E-3"/>
        </c:manualLayout>
      </c:layout>
      <c:overlay val="0"/>
    </c:title>
    <c:autoTitleDeleted val="0"/>
    <c:plotArea>
      <c:layout>
        <c:manualLayout>
          <c:layoutTarget val="inner"/>
          <c:xMode val="edge"/>
          <c:yMode val="edge"/>
          <c:x val="2.914582369815406E-2"/>
          <c:y val="0.15034874169470369"/>
          <c:w val="0.96254425242657804"/>
          <c:h val="0.63687544161387"/>
        </c:manualLayout>
      </c:layout>
      <c:barChart>
        <c:barDir val="col"/>
        <c:grouping val="clustered"/>
        <c:varyColors val="0"/>
        <c:ser>
          <c:idx val="0"/>
          <c:order val="0"/>
          <c:invertIfNegative val="0"/>
          <c:dLbls>
            <c:spPr>
              <a:noFill/>
              <a:ln>
                <a:noFill/>
              </a:ln>
              <a:effectLst/>
            </c:spPr>
            <c:txPr>
              <a:bodyPr rot="-5400000" vert="horz"/>
              <a:lstStyle/>
              <a:p>
                <a:pPr>
                  <a:defRPr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Sayfa1!$M$2:$M$67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Sayfa1!$N$2:$N$67</c:f>
              <c:numCache>
                <c:formatCode>General</c:formatCode>
                <c:ptCount val="66"/>
                <c:pt idx="0">
                  <c:v>67.66</c:v>
                </c:pt>
                <c:pt idx="1">
                  <c:v>8.7149999999999999</c:v>
                </c:pt>
                <c:pt idx="2">
                  <c:v>163.34999999999997</c:v>
                </c:pt>
                <c:pt idx="3">
                  <c:v>384.07299999999998</c:v>
                </c:pt>
                <c:pt idx="4">
                  <c:v>815.72</c:v>
                </c:pt>
                <c:pt idx="5">
                  <c:v>22.3</c:v>
                </c:pt>
                <c:pt idx="6">
                  <c:v>67.91</c:v>
                </c:pt>
                <c:pt idx="7">
                  <c:v>668.54000000000008</c:v>
                </c:pt>
                <c:pt idx="8">
                  <c:v>654.48400000000004</c:v>
                </c:pt>
                <c:pt idx="9">
                  <c:v>122.11</c:v>
                </c:pt>
                <c:pt idx="10">
                  <c:v>1.44</c:v>
                </c:pt>
                <c:pt idx="11">
                  <c:v>277.39</c:v>
                </c:pt>
                <c:pt idx="12">
                  <c:v>301.99800000000005</c:v>
                </c:pt>
                <c:pt idx="13">
                  <c:v>388.31</c:v>
                </c:pt>
                <c:pt idx="14">
                  <c:v>171</c:v>
                </c:pt>
                <c:pt idx="15">
                  <c:v>86.4</c:v>
                </c:pt>
                <c:pt idx="16">
                  <c:v>777.90000000000009</c:v>
                </c:pt>
                <c:pt idx="17">
                  <c:v>1233.75</c:v>
                </c:pt>
                <c:pt idx="18">
                  <c:v>466.45</c:v>
                </c:pt>
                <c:pt idx="19">
                  <c:v>4666.2890000000007</c:v>
                </c:pt>
                <c:pt idx="20">
                  <c:v>1714.06</c:v>
                </c:pt>
                <c:pt idx="21">
                  <c:v>36.86</c:v>
                </c:pt>
                <c:pt idx="22">
                  <c:v>3030.0259999999998</c:v>
                </c:pt>
                <c:pt idx="23">
                  <c:v>3308.59</c:v>
                </c:pt>
                <c:pt idx="24">
                  <c:v>178.36</c:v>
                </c:pt>
                <c:pt idx="25">
                  <c:v>0.6</c:v>
                </c:pt>
                <c:pt idx="26">
                  <c:v>359.57</c:v>
                </c:pt>
                <c:pt idx="27">
                  <c:v>1132.9100000000001</c:v>
                </c:pt>
                <c:pt idx="28">
                  <c:v>1052.5859999999998</c:v>
                </c:pt>
                <c:pt idx="29">
                  <c:v>13.2</c:v>
                </c:pt>
                <c:pt idx="30">
                  <c:v>181.42000000000002</c:v>
                </c:pt>
                <c:pt idx="31">
                  <c:v>250.43</c:v>
                </c:pt>
                <c:pt idx="32">
                  <c:v>82.68</c:v>
                </c:pt>
                <c:pt idx="33">
                  <c:v>282.59999999999997</c:v>
                </c:pt>
                <c:pt idx="34">
                  <c:v>5</c:v>
                </c:pt>
                <c:pt idx="35">
                  <c:v>1603.94</c:v>
                </c:pt>
                <c:pt idx="36">
                  <c:v>171.03800000000001</c:v>
                </c:pt>
                <c:pt idx="37">
                  <c:v>1330.66</c:v>
                </c:pt>
                <c:pt idx="38">
                  <c:v>668</c:v>
                </c:pt>
                <c:pt idx="39">
                  <c:v>573.1049999999999</c:v>
                </c:pt>
                <c:pt idx="40">
                  <c:v>1963.394</c:v>
                </c:pt>
                <c:pt idx="41">
                  <c:v>1349.2839999999999</c:v>
                </c:pt>
                <c:pt idx="42">
                  <c:v>3363.7620000000006</c:v>
                </c:pt>
                <c:pt idx="43">
                  <c:v>1333.4</c:v>
                </c:pt>
                <c:pt idx="44">
                  <c:v>1983.6580000000001</c:v>
                </c:pt>
                <c:pt idx="45">
                  <c:v>711.57</c:v>
                </c:pt>
                <c:pt idx="46">
                  <c:v>2535.373</c:v>
                </c:pt>
                <c:pt idx="47">
                  <c:v>966.94999999999993</c:v>
                </c:pt>
                <c:pt idx="48">
                  <c:v>94.55</c:v>
                </c:pt>
                <c:pt idx="49">
                  <c:v>474.221</c:v>
                </c:pt>
                <c:pt idx="50">
                  <c:v>75.88</c:v>
                </c:pt>
                <c:pt idx="51">
                  <c:v>499.47800000000001</c:v>
                </c:pt>
                <c:pt idx="52">
                  <c:v>288.53499999999997</c:v>
                </c:pt>
                <c:pt idx="53">
                  <c:v>2383.192</c:v>
                </c:pt>
                <c:pt idx="54">
                  <c:v>150.97999999999999</c:v>
                </c:pt>
                <c:pt idx="55">
                  <c:v>338.75</c:v>
                </c:pt>
                <c:pt idx="56">
                  <c:v>179.16</c:v>
                </c:pt>
                <c:pt idx="57">
                  <c:v>40.93</c:v>
                </c:pt>
                <c:pt idx="58">
                  <c:v>3.0649999999999999</c:v>
                </c:pt>
                <c:pt idx="59">
                  <c:v>160.41800000000001</c:v>
                </c:pt>
                <c:pt idx="60">
                  <c:v>11.52</c:v>
                </c:pt>
                <c:pt idx="61">
                  <c:v>797.16000000000008</c:v>
                </c:pt>
                <c:pt idx="62">
                  <c:v>2516</c:v>
                </c:pt>
                <c:pt idx="63">
                  <c:v>150.095</c:v>
                </c:pt>
                <c:pt idx="64">
                  <c:v>225.34</c:v>
                </c:pt>
                <c:pt idx="65">
                  <c:v>1097.3000000000002</c:v>
                </c:pt>
              </c:numCache>
            </c:numRef>
          </c:val>
          <c:extLst>
            <c:ext xmlns:c16="http://schemas.microsoft.com/office/drawing/2014/chart" uri="{C3380CC4-5D6E-409C-BE32-E72D297353CC}">
              <c16:uniqueId val="{00000000-82C5-4FD3-9A10-30ADE2836630}"/>
            </c:ext>
          </c:extLst>
        </c:ser>
        <c:dLbls>
          <c:showLegendKey val="0"/>
          <c:showVal val="0"/>
          <c:showCatName val="0"/>
          <c:showSerName val="0"/>
          <c:showPercent val="0"/>
          <c:showBubbleSize val="0"/>
        </c:dLbls>
        <c:gapWidth val="150"/>
        <c:axId val="324153728"/>
        <c:axId val="324154288"/>
      </c:barChart>
      <c:catAx>
        <c:axId val="324153728"/>
        <c:scaling>
          <c:orientation val="minMax"/>
        </c:scaling>
        <c:delete val="0"/>
        <c:axPos val="b"/>
        <c:majorGridlines>
          <c:spPr>
            <a:ln>
              <a:solidFill>
                <a:schemeClr val="tx2">
                  <a:lumMod val="20000"/>
                  <a:lumOff val="80000"/>
                </a:schemeClr>
              </a:solidFill>
            </a:ln>
          </c:spPr>
        </c:majorGridlines>
        <c:numFmt formatCode="General" sourceLinked="0"/>
        <c:majorTickMark val="out"/>
        <c:minorTickMark val="none"/>
        <c:tickLblPos val="nextTo"/>
        <c:txPr>
          <a:bodyPr rot="-5400000" vert="horz"/>
          <a:lstStyle/>
          <a:p>
            <a:pPr>
              <a:defRPr/>
            </a:pPr>
            <a:endParaRPr lang="tr-TR"/>
          </a:p>
        </c:txPr>
        <c:crossAx val="324154288"/>
        <c:crosses val="autoZero"/>
        <c:auto val="1"/>
        <c:lblAlgn val="ctr"/>
        <c:lblOffset val="100"/>
        <c:noMultiLvlLbl val="0"/>
      </c:catAx>
      <c:valAx>
        <c:axId val="324154288"/>
        <c:scaling>
          <c:orientation val="minMax"/>
        </c:scaling>
        <c:delete val="0"/>
        <c:axPos val="l"/>
        <c:majorGridlines>
          <c:spPr>
            <a:ln>
              <a:solidFill>
                <a:schemeClr val="accent1">
                  <a:lumMod val="20000"/>
                  <a:lumOff val="80000"/>
                </a:schemeClr>
              </a:solidFill>
            </a:ln>
          </c:spPr>
        </c:majorGridlines>
        <c:numFmt formatCode="#,##0" sourceLinked="0"/>
        <c:majorTickMark val="out"/>
        <c:minorTickMark val="none"/>
        <c:tickLblPos val="nextTo"/>
        <c:crossAx val="324153728"/>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1741270</xdr:colOff>
      <xdr:row>1</xdr:row>
      <xdr:rowOff>81242</xdr:rowOff>
    </xdr:from>
    <xdr:to>
      <xdr:col>8</xdr:col>
      <xdr:colOff>2122270</xdr:colOff>
      <xdr:row>1</xdr:row>
      <xdr:rowOff>328892</xdr:rowOff>
    </xdr:to>
    <xdr:pic>
      <xdr:nvPicPr>
        <xdr:cNvPr id="2" name="Resi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857505" y="226918"/>
          <a:ext cx="3810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22957</xdr:colOff>
      <xdr:row>646</xdr:row>
      <xdr:rowOff>52842</xdr:rowOff>
    </xdr:from>
    <xdr:to>
      <xdr:col>18</xdr:col>
      <xdr:colOff>308475</xdr:colOff>
      <xdr:row>680</xdr:row>
      <xdr:rowOff>56343</xdr:rowOff>
    </xdr:to>
    <xdr:graphicFrame macro="">
      <xdr:nvGraphicFramePr>
        <xdr:cNvPr id="3" name="Grafik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21557</xdr:colOff>
      <xdr:row>680</xdr:row>
      <xdr:rowOff>92060</xdr:rowOff>
    </xdr:from>
    <xdr:to>
      <xdr:col>18</xdr:col>
      <xdr:colOff>325983</xdr:colOff>
      <xdr:row>714</xdr:row>
      <xdr:rowOff>22335</xdr:rowOff>
    </xdr:to>
    <xdr:graphicFrame macro="">
      <xdr:nvGraphicFramePr>
        <xdr:cNvPr id="4" name="Grafik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20857</xdr:colOff>
      <xdr:row>714</xdr:row>
      <xdr:rowOff>87933</xdr:rowOff>
    </xdr:from>
    <xdr:to>
      <xdr:col>18</xdr:col>
      <xdr:colOff>351897</xdr:colOff>
      <xdr:row>750</xdr:row>
      <xdr:rowOff>122486</xdr:rowOff>
    </xdr:to>
    <xdr:graphicFrame macro="">
      <xdr:nvGraphicFramePr>
        <xdr:cNvPr id="5" name="Grafik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17200</xdr:colOff>
      <xdr:row>750</xdr:row>
      <xdr:rowOff>166687</xdr:rowOff>
    </xdr:from>
    <xdr:to>
      <xdr:col>18</xdr:col>
      <xdr:colOff>412750</xdr:colOff>
      <xdr:row>786</xdr:row>
      <xdr:rowOff>10584</xdr:rowOff>
    </xdr:to>
    <xdr:graphicFrame macro="">
      <xdr:nvGraphicFramePr>
        <xdr:cNvPr id="6" name="Grafik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0.00304</cdr:x>
      <cdr:y>0.00884</cdr:y>
    </cdr:from>
    <cdr:to>
      <cdr:x>0.04004</cdr:x>
      <cdr:y>0.07699</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799" y="50800"/>
          <a:ext cx="618567" cy="39183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3.xml><?xml version="1.0" encoding="utf-8"?>
<c:userShapes xmlns:c="http://schemas.openxmlformats.org/drawingml/2006/chart">
  <cdr:relSizeAnchor xmlns:cdr="http://schemas.openxmlformats.org/drawingml/2006/chartDrawing">
    <cdr:from>
      <cdr:x>0.00302</cdr:x>
      <cdr:y>0.01072</cdr:y>
    </cdr:from>
    <cdr:to>
      <cdr:x>0.034</cdr:x>
      <cdr:y>0.09317</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800" y="50799"/>
          <a:ext cx="520700" cy="39052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4.xml><?xml version="1.0" encoding="utf-8"?>
<c:userShapes xmlns:c="http://schemas.openxmlformats.org/drawingml/2006/chart">
  <cdr:relSizeAnchor xmlns:cdr="http://schemas.openxmlformats.org/drawingml/2006/chartDrawing">
    <cdr:from>
      <cdr:x>0.00446</cdr:x>
      <cdr:y>0.0117</cdr:y>
    </cdr:from>
    <cdr:to>
      <cdr:x>0.04189</cdr:x>
      <cdr:y>0.08253</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800" y="50800"/>
          <a:ext cx="426373" cy="30764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5.xml><?xml version="1.0" encoding="utf-8"?>
<c:userShapes xmlns:c="http://schemas.openxmlformats.org/drawingml/2006/chart">
  <cdr:relSizeAnchor xmlns:cdr="http://schemas.openxmlformats.org/drawingml/2006/chartDrawing">
    <cdr:from>
      <cdr:x>0.00446</cdr:x>
      <cdr:y>0.0117</cdr:y>
    </cdr:from>
    <cdr:to>
      <cdr:x>0.04189</cdr:x>
      <cdr:y>0.08253</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800" y="50800"/>
          <a:ext cx="426373" cy="30764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8</xdr:col>
      <xdr:colOff>497417</xdr:colOff>
      <xdr:row>1</xdr:row>
      <xdr:rowOff>84667</xdr:rowOff>
    </xdr:from>
    <xdr:to>
      <xdr:col>8</xdr:col>
      <xdr:colOff>878417</xdr:colOff>
      <xdr:row>1</xdr:row>
      <xdr:rowOff>370417</xdr:rowOff>
    </xdr:to>
    <xdr:pic>
      <xdr:nvPicPr>
        <xdr:cNvPr id="2" name="Resi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36000" y="328084"/>
          <a:ext cx="3810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25399</xdr:colOff>
      <xdr:row>578</xdr:row>
      <xdr:rowOff>95249</xdr:rowOff>
    </xdr:from>
    <xdr:to>
      <xdr:col>20</xdr:col>
      <xdr:colOff>215899</xdr:colOff>
      <xdr:row>605</xdr:row>
      <xdr:rowOff>47624</xdr:rowOff>
    </xdr:to>
    <xdr:graphicFrame macro="">
      <xdr:nvGraphicFramePr>
        <xdr:cNvPr id="3" name="Grafik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23112</xdr:colOff>
      <xdr:row>605</xdr:row>
      <xdr:rowOff>117361</xdr:rowOff>
    </xdr:from>
    <xdr:to>
      <xdr:col>20</xdr:col>
      <xdr:colOff>216013</xdr:colOff>
      <xdr:row>630</xdr:row>
      <xdr:rowOff>83344</xdr:rowOff>
    </xdr:to>
    <xdr:graphicFrame macro="">
      <xdr:nvGraphicFramePr>
        <xdr:cNvPr id="4" name="Grafik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0.00304</cdr:x>
      <cdr:y>0.00884</cdr:y>
    </cdr:from>
    <cdr:to>
      <cdr:x>0.04004</cdr:x>
      <cdr:y>0.07699</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799" y="50800"/>
          <a:ext cx="618567" cy="39183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8.xml><?xml version="1.0" encoding="utf-8"?>
<c:userShapes xmlns:c="http://schemas.openxmlformats.org/drawingml/2006/chart">
  <cdr:relSizeAnchor xmlns:cdr="http://schemas.openxmlformats.org/drawingml/2006/chartDrawing">
    <cdr:from>
      <cdr:x>0.00302</cdr:x>
      <cdr:y>0.01072</cdr:y>
    </cdr:from>
    <cdr:to>
      <cdr:x>0.034</cdr:x>
      <cdr:y>0.09317</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800" y="50799"/>
          <a:ext cx="520700" cy="39052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Taylan Sarıaltın" refreshedDate="43420.594992824073" createdVersion="4" refreshedVersion="6" minRefreshableVersion="3" recordCount="571">
  <cacheSource type="worksheet">
    <worksheetSource ref="B3:I574" sheet="Veri"/>
  </cacheSource>
  <cacheFields count="8">
    <cacheField name="IBBS(1) - 3. Düzey" numFmtId="0">
      <sharedItems count="68">
        <s v="TR221"/>
        <s v="TR222"/>
        <s v="TR321"/>
        <s v="TR322"/>
        <s v="TR323"/>
        <s v="TR332"/>
        <s v="TR333"/>
        <s v="TR411"/>
        <s v="TR412"/>
        <s v="TR413"/>
        <s v="TR421"/>
        <s v="TR422"/>
        <s v="TR423"/>
        <s v="TR424"/>
        <s v="TR510"/>
        <s v="TR521"/>
        <s v="TR522"/>
        <s v="TR611"/>
        <s v="TR612"/>
        <s v="TR621"/>
        <s v="TR622"/>
        <s v="TR631"/>
        <s v="TR632"/>
        <s v="TR633"/>
        <s v="TR711"/>
        <s v="TR713"/>
        <s v="TR714"/>
        <s v="TR721"/>
        <s v="TR722"/>
        <s v="TR723"/>
        <s v="TR811"/>
        <s v="TR812"/>
        <s v="TR813"/>
        <s v="TR821"/>
        <s v="TR822"/>
        <s v="TR823"/>
        <s v="TR831"/>
        <s v="TR832"/>
        <s v="TR833"/>
        <s v="TR834"/>
        <s v="TR901"/>
        <s v="TR902"/>
        <s v="TR903"/>
        <s v="TR904"/>
        <s v="TR905"/>
        <s v="TR906"/>
        <s v="TRA11"/>
        <s v="TRA12"/>
        <s v="TRA13"/>
        <s v="TRA22"/>
        <s v="TRA23"/>
        <s v="TRA24"/>
        <s v="TRB11"/>
        <s v="TRB12"/>
        <s v="TRB13"/>
        <s v="TRB14"/>
        <s v="TRB21"/>
        <s v="TRB22"/>
        <s v="TRB23"/>
        <s v="TRB24"/>
        <s v="TRC11"/>
        <s v="TRC12"/>
        <s v="TRC21"/>
        <s v="TRC22"/>
        <s v="TRC32"/>
        <s v="TRC34"/>
        <s v="TRC33" u="1"/>
        <s v="TRC31" u="1"/>
      </sharedItems>
    </cacheField>
    <cacheField name="Proje Adı" numFmtId="0">
      <sharedItems count="583">
        <s v="Gönen Barajı ve HES"/>
        <s v="Çaygören Barajı ve HES "/>
        <s v="Karamenderes HES"/>
        <s v="Akçay HES"/>
        <s v="Başaran HES "/>
        <s v="Feslek HES (Serbest Ürt)"/>
        <s v="Sırma HES"/>
        <s v="Çal HES"/>
        <s v="Akbaş HES"/>
        <s v="Akkent-Çalkuyucak HES"/>
        <s v="Bereket I HES (Serbest Ürt)"/>
        <s v="Bereket II HES (Serbest Ürt)"/>
        <s v="Cindere Barajı ve HES"/>
        <s v="Darıveren HES"/>
        <s v="Demirciler HES"/>
        <s v="Dodurgalar HES"/>
        <s v="Ege I HES"/>
        <s v="Adıgüzel Barajı ve HES"/>
        <s v="Ege II-III-IV HES"/>
        <s v="Karataş I HES"/>
        <s v="Fethiye HES"/>
        <s v="Aşağıdalaman I HES (OTOP)"/>
        <s v="Aşağıdalaman II HES (OTOP)"/>
        <s v="Aşağıdalaman III HES (OTOP)"/>
        <s v="Aşağıdalaman IV HES (OTOP)"/>
        <s v="Aşağıdalaman V HES (OTOP)"/>
        <s v="Bağcı-Beyobası HES (OTOP)"/>
        <s v="Çaldere HES "/>
        <s v="Eşen I Barajı HES"/>
        <s v="Eşen  II  HES (Serbest Ürt)"/>
        <s v="Gökyar HES "/>
        <s v="Kavakçalı HES"/>
        <s v="Sekiyaka II HES "/>
        <s v="Kılcan Reg. ve HES"/>
        <s v="Nam Nam HES"/>
        <s v="Dinar II HES"/>
        <s v="Kayaköy HES"/>
        <s v="Eğer HES"/>
        <s v="Heymeana I-II HES"/>
        <s v="Suuçtu-Mustafa Kemal Paşa HES"/>
        <s v="İnegöl-Cerrah HES"/>
        <s v="İznik-Dereköy HES"/>
        <s v="Devecikonağı Barajı ve HES"/>
        <s v="Egemen I HES"/>
        <s v="Gözede I HES "/>
        <s v="Gözede II HES"/>
        <s v="Oylat I HES"/>
        <s v="Suluköy HES"/>
        <s v="Uluabat Kuvvet Tüneli ve HES"/>
        <s v="Akdere Reg. ve HES"/>
        <s v="Boğazköy Barajı Ve HES"/>
        <s v="Tüfekçikonağı HES"/>
        <s v="Sarıyer H.Polat Baraj ve HES"/>
        <s v="Kargı Barajı ve HES"/>
        <s v="Bozüyük HES"/>
        <s v="Bükor II HES"/>
        <s v="Darca HES"/>
        <s v="Kirazdere HES (Kızkalesi HES)"/>
        <s v="Pazarköy-Akyazı HES"/>
        <s v="Haraklı-Hendek HES"/>
        <s v="Adasu HES"/>
        <s v="Pamukova HES (Serbest Ürt)"/>
        <s v="Doğançay HES"/>
        <s v="Hasanlar Barajı ve HES"/>
        <s v="Çınar I HES"/>
        <s v="Defne HES"/>
        <s v="Hasanlar Kanal HES"/>
        <s v="Köknar HES"/>
        <s v="Düzce - Aksu HES"/>
        <s v="Güneş HES "/>
        <s v="Cevizlidere HES"/>
        <s v="Çeltikdere HES"/>
        <s v="Karaköy HES"/>
        <s v="Kayabükü HES"/>
        <s v="Köprübaşı  Barajı ve HES"/>
        <s v="Paşa Reg. ve HES"/>
        <s v="Göksu HES"/>
        <s v="İkiler HES"/>
        <s v="Çeşmebaşı HES"/>
        <s v="Kalecik I-II-III HES"/>
        <s v="İvriz  HES"/>
        <s v="Dere HES"/>
        <s v="Bozkır HES"/>
        <s v="Güneyyaka HES"/>
        <s v="Ermenek  HES"/>
        <s v="Balkusan Barajı ve HES"/>
        <s v="Damlapınar HES"/>
        <s v="Daran  HES"/>
        <s v="Günder Barajı ve HES"/>
        <s v="Kepezkaya HES"/>
        <s v="Bucakkışla HES"/>
        <s v="Erik HES"/>
        <s v="Turunçova-Finike HES"/>
        <s v="Aksu Reg. ve Şahmallar HES "/>
        <s v="Alakır HES"/>
        <s v="Anak HES"/>
        <s v="Bucakköy HES"/>
        <s v="Çenger Reg. ve HES"/>
        <s v="Dim Barajı ve HES"/>
        <s v="Eskiköy HES"/>
        <s v="Kozdere HES"/>
        <s v="Kürce HES"/>
        <s v="Sugözü Reg. ve Kızıldüz HES "/>
        <s v="Tınaztepe HES"/>
        <s v="Tocak I HES"/>
        <s v="Yaprak HES"/>
        <s v="Değirmen HES"/>
        <s v="Yalnızardıç HES"/>
        <s v="Karacaören Barajı ve HES"/>
        <s v="Çandır I Reg ve HES"/>
        <s v="Kepez I HES"/>
        <s v="Kepez II HES"/>
        <s v="Manavgat Barajı ve HES"/>
        <s v="Kargı Reg. ve HES"/>
        <s v="Dereköy Reg ve HES"/>
        <s v="Kovada I HES"/>
        <s v="Çayköy (Aksu) HES"/>
        <s v="Sütçüler HES"/>
        <s v="Çukurçayı HES"/>
        <s v="Yaylabel HES"/>
        <s v="Gökbel I-II HES"/>
        <s v="Gökböğet HES"/>
        <s v="Kasımlar Barajı ve HES"/>
        <s v="Maraton HES"/>
        <s v="Çoraklı HES"/>
        <s v="Eğlence I HES"/>
        <s v="Eğlence II HES"/>
        <s v="Feke I HES"/>
        <s v="Feke II Barajı ve HES "/>
        <s v="Kavşak Bendi HES"/>
        <s v="Kıy HES"/>
        <s v="Kozan HES (Kozan Barajı Dipsavak Çıkışı)"/>
        <s v="Köprü Barajı ve HES"/>
        <s v="Kuşaklı Barajı ve HES"/>
        <s v="Menge Barajı ve HES"/>
        <s v="Mentaş Reg. ve HES "/>
        <s v="Toros HES"/>
        <s v="Yamanlı III (Himmetli)"/>
        <s v="Yamanlı III (Gökkaya Barajı)"/>
        <s v="Yedigöze Barajı  ve  HES"/>
        <s v="Karakuz Barajı ve HES"/>
        <s v="Yamanlı II HES"/>
        <s v="Seyhan II HES"/>
        <s v="Ahmetli HES"/>
        <s v="Berdan Barajı ve HES"/>
        <s v="Azmak I-II ve Kirpilik HES"/>
        <s v="Birkapılı HES (Serbest Ürt)"/>
        <s v="Dinç Reg. ve HES"/>
        <s v="Gök HES"/>
        <s v="Lamas III-IV HES"/>
        <s v="Otluca HES"/>
        <s v="Çakıt HES"/>
        <s v="Pamuk Reg. ve HES (Serbest Ürt)"/>
        <s v="Remsu HES"/>
        <s v="Sarıkavak HES"/>
        <s v="Dağbaşı HES"/>
        <s v="Yazılı I-II-III HES"/>
        <s v="Bozyazı HES"/>
        <s v="Kadıncık I HES"/>
        <s v="Kadıncık II HES"/>
        <s v="Mut-Derinçay HES"/>
        <s v="Zeyne  HES"/>
        <s v="Alaköprü Barajı ve HES"/>
        <s v="Sebil HES"/>
        <s v="Kuzuculu HES"/>
        <s v="Yeşilvadi HES"/>
        <s v="Kısık HES "/>
        <s v="Suçatı Barajı ve HES"/>
        <s v="Andırın  HES"/>
        <s v="Avcılar Reg. ve  HES"/>
        <s v="Çataloluk HES"/>
        <s v="Değirmenüstü HES"/>
        <s v="Fırnıs HES "/>
        <s v="Gökgedik HES"/>
        <s v="Güneşli HES"/>
        <s v="Hacınınoğlu Kandil  HES"/>
        <s v="Kale HES "/>
        <s v="Kandil Barajı ve HES"/>
        <s v="Kandil Dağdelen HES"/>
        <s v="Karasu HES "/>
        <s v="Kargılık HES (Serbest Ürt)"/>
        <s v="Kartalkaya HES"/>
        <s v="Kesme Reg ve HES"/>
        <s v="Kozak Bendi ve HES"/>
        <s v="Köyobası HES"/>
        <s v="Poyraz HES"/>
        <s v="Kandil Sarıgüzel Barajı ve HES "/>
        <s v="Süleymanlı HES (OTOP)"/>
        <s v="Tahta Reg. ve HES "/>
        <s v="Tayfun HES "/>
        <s v="Teleme Reg.ve HES"/>
        <s v="Torlar HES"/>
        <s v="Üçkaya HES"/>
        <s v="Yaşıl HES"/>
        <s v="Zeytin Reg. ve HES"/>
        <s v="Çakmak HES"/>
        <s v="Söğütlü HES"/>
        <s v="Sır Barajı ve HES"/>
        <s v="Akpınar HES"/>
        <s v="Güvercin Reg. ve HES"/>
        <s v="Okkayası Reg. ve Şehitlik HES"/>
        <s v="Değirmendere HES"/>
        <s v="Karaçay HES"/>
        <s v="Ceyhan Barajı ve HES"/>
        <s v="Erem HES"/>
        <s v="Horu HES"/>
        <s v="Kalealtı HES "/>
        <s v="Sabunsuyu II HES"/>
        <s v="Sarıtepe HES"/>
        <s v="Sayan HES"/>
        <s v="Yamaç HES   (Mehmetli Barajı )"/>
        <s v="Gökboyun Reg ve HES"/>
        <s v="Köroğlu HES "/>
        <s v="Üçgen HES"/>
        <s v="Akçakoyun HES"/>
        <s v="Göktaş I-II  Barajı veHES"/>
        <s v="Berke Barajı ve HES"/>
        <s v="Hamzalı HES"/>
        <s v="Sema HES"/>
        <s v="Çamardı HES"/>
        <s v="Avanos Reg. ve Cemel HES"/>
        <s v="Bayramhacılı Barajı ve HES"/>
        <s v="Hasankale HES"/>
        <s v="Sarıhıdır I HES"/>
        <s v="Tuzköy Reg. ve HES"/>
        <s v="Pınarbaşı HES"/>
        <s v="Bünyan HES"/>
        <s v="Çamlıca I Barajı ve HES"/>
        <s v="Yamula Barajı ve HES"/>
        <s v="Çamlıca III Barajı ve  HES"/>
        <s v="Molu HES  "/>
        <s v="Yahyabey HES"/>
        <s v="Zamantı Bahçelik Barajı ve HES"/>
        <s v="Çamlıca II HES"/>
        <s v="STS I HES"/>
        <s v="Sızır HES"/>
        <s v="Ahiköy I HES"/>
        <s v="Ahiköy II HES"/>
        <s v="Altıntepe-Suşehri HES "/>
        <s v="Beypınarı-Suşehri HES "/>
        <s v="Gölova HES-Suşehri HES "/>
        <s v="Konak-Suşehri HES"/>
        <s v="Sevindik HES-Suşehri HES "/>
        <s v="Çermikler Barajı ve HES"/>
        <s v="Çobanlı HES"/>
        <s v="Koyulhisar"/>
        <s v="Mursal I-II HES "/>
        <s v="Polat HES "/>
        <s v="Saraçbendi HES"/>
        <s v="Tuztaşı HES"/>
        <s v="Yeşil HES"/>
        <s v="Ekincik HES"/>
        <s v="Ekinözü I-II HES"/>
        <s v="Yakınca Reg. Ve HES"/>
        <s v="Alçe HES"/>
        <s v="Sütlüce HES"/>
        <s v="Koyulhisar HES"/>
        <s v="Doğanşar Reg. ve HES"/>
        <s v="Gökmen HES"/>
        <s v="Tefen HES"/>
        <s v="Eğerci HES"/>
        <s v="Çayaltı HES"/>
        <s v="Yalnızca Reg. ve HES"/>
        <s v="Eren HES"/>
        <s v="Pirinçlik HES"/>
        <s v="Kayadibi  HES"/>
        <s v="Başak HES"/>
        <s v="Kayadibi HES"/>
        <s v="Akkaya HES"/>
        <s v="Berke HES"/>
        <s v="Yavuz  HES"/>
        <s v="Zala HES"/>
        <s v="Demirci  HES"/>
        <s v="Yunuslar HES"/>
        <s v="Kızılçam HES"/>
        <s v="Ebru Reg. ve HES"/>
        <s v="Samatlar Reg. ve HES"/>
        <s v="Aybige Reg ve HES"/>
        <s v="Yazı HES"/>
        <s v="Ayancık HES"/>
        <s v="Boyabat Barajı ve HES"/>
        <s v="Erfelek HES"/>
        <s v="Güzelçay I HES"/>
        <s v="Çiğdem Reg. ve HES"/>
        <s v="Ladik-Büyükkızoğlu  HES"/>
        <s v="Çarşamba Reg. ve HES"/>
        <s v="Kumköy HES"/>
        <s v="Generji Reg ve HES"/>
        <s v="Niksar HES"/>
        <s v="Reşadiye I-II-III HES"/>
        <s v="Tuna  Barajı ve HES"/>
        <s v="Yeşilırmak I Reg. ve HES"/>
        <s v="Umut HES "/>
        <s v="Çilehane HES"/>
        <s v="Onur HES"/>
        <s v="Suçatı HES"/>
        <s v="Tepekışla  Barajı ve (Erbaa) HES"/>
        <s v="Delice I Reg ve HES"/>
        <s v="Çamlıca HES"/>
        <s v="İncesu HES"/>
        <s v="Pirinçli HES"/>
        <s v="Bektemur HES"/>
        <s v="Duru I Reg ve HES"/>
        <s v="Duru II Reg. ve HES"/>
        <s v="Kale HES"/>
        <s v="Midilli Reg. ve HES"/>
        <s v="Osmancık HES"/>
        <s v="Taşova-Yenidereköy HES"/>
        <s v="Yaprak I Barajı ve HES"/>
        <s v="Yaprak II HES"/>
        <s v="Yavuz HES"/>
        <s v="Umutlu Reg. ve HES"/>
        <s v="Çarıklı Reg. ve HES"/>
        <s v="Visera (Işıklar) HES"/>
        <s v="Açma HES"/>
        <s v="Akocak HES"/>
        <s v="Araklı IV. Reg. ve HES"/>
        <s v="Arca Reg. ve HES"/>
        <s v="Balkodu I Reg. ve HES"/>
        <s v="Bangal Reg. ve Kuşluk HES"/>
        <s v="Cevher I-II HES"/>
        <s v="Cüniş Reg. ve HES"/>
        <s v="Çağlayan Reg. ve HES"/>
        <s v="Çambaşı Reg. ve HES"/>
        <s v="Çamlıkaya HES"/>
        <s v="Çanakçı HES"/>
        <s v="Günayşe Reg. ve HES"/>
        <s v="Güneşli II HES"/>
        <s v="Horyan HES"/>
        <s v="Kemerçayır HES"/>
        <s v="Mavi HES"/>
        <s v="Ortaçağ HES"/>
        <s v="Sarmaşık I HES "/>
        <s v="Sarmaşık II HES "/>
        <s v="Sukenarı HES"/>
        <s v="Tonya I-II HES"/>
        <s v="Üçhanlar HES"/>
        <s v="Üçharmanlar HES"/>
        <s v="Vizara Reg. HES"/>
        <s v="Yağmur Reg. ve HES (Akfen)"/>
        <s v="Yıldızlı Reg. ve HES"/>
        <s v="Yukarı Manahoz Reg. ve HES "/>
        <s v="Araklı -III Reg. ve HES"/>
        <s v="Arısu HES"/>
        <s v="Ataköy  HES"/>
        <s v="Çaykara HES"/>
        <s v="Kadahor HES"/>
        <s v="Karakaya Reg ve  HES"/>
        <s v="Köprübaşı Reg ve HES"/>
        <s v="Köprüyanı Reg ve HES"/>
        <s v="Manahoz HES"/>
        <s v="Yanbolu Reg ve  HES"/>
        <s v="Araklı I Reg. ve HES"/>
        <s v="Selimoğlu Reg.ve HES"/>
        <s v="Balkodu II Reg. ve HES"/>
        <s v="Dereiçi HES"/>
        <s v="Derebaşı HES"/>
        <s v="Seydioğlu Reg ve HES"/>
        <s v="Ağkolu HES"/>
        <s v="Boztepe Reg. ve HES"/>
        <s v="Darıca HES I"/>
        <s v="Irmak HES"/>
        <s v="Ordu HES"/>
        <s v="General HES"/>
        <s v="Murat HES "/>
        <s v="Piro HES "/>
        <s v="Kozbükü HES (Kirazlık)"/>
        <s v="Kuzey I-II Reg. ve HES"/>
        <s v="Atilla Reg. ve HES"/>
        <s v="Darıca HES II"/>
        <s v="Akköy-Espiye HES"/>
        <s v="Aslancık Barajı HES"/>
        <s v="Burçak  HES"/>
        <s v="Çırakdamı Reg. ve HES"/>
        <s v="Doruk HES (Akfen)"/>
        <s v="Gecür HES"/>
        <s v="Kahraman Reg. ve HES"/>
        <s v="Kalen I HES"/>
        <s v="Kalen II HES"/>
        <s v="Aksu HES"/>
        <s v="Kayaköprü II HES"/>
        <s v="Kıran HES"/>
        <s v="Koçak HES"/>
        <s v="Muratlı Reg. ve HES"/>
        <s v="Ören HES"/>
        <s v="Soğukpınar HES"/>
        <s v="Sümer HES"/>
        <s v="Telli-I HES"/>
        <s v="Tuğra I-II-III HES"/>
        <s v="Yüce HES"/>
        <s v="Akköy II Aladereçam HES"/>
        <s v="Dereli HES"/>
        <s v="Koçlu HES"/>
        <s v="Tokmadin HES"/>
        <s v="Zekere HES"/>
        <s v="Akköy II Barajı ve HES"/>
        <s v="Angutlu HES"/>
        <s v="Arpacık HES"/>
        <s v="Çay HES"/>
        <s v="Çileklitepe HES"/>
        <s v="Merek HES"/>
        <s v="Paşalı HES"/>
        <s v="Serhat HES"/>
        <s v="Üçgen II HES"/>
        <s v="Vanazit HES"/>
        <s v="Yumrutepe HES"/>
        <s v="Çalıkobası HES"/>
        <s v="İkizdere HES"/>
        <s v="Adacami HES"/>
        <s v="Ayvasıl Reg. ve HES"/>
        <s v="Cevizlik Barajı ve HES"/>
        <s v="İncirli HES"/>
        <s v="Kale Reg. ve HES"/>
        <s v="Uzundere I HES"/>
        <s v="Uzundere II HES"/>
        <s v="Yokuşlu Kalkandere HES"/>
        <s v="Gürgen Reg. ve HES"/>
        <s v="Hamzabey Reg. ve HES"/>
        <s v="Saray HES"/>
        <s v="Yeşilköy Reg. Ve HES"/>
        <s v="Melikom Reg. ve HES"/>
        <s v="Esendal  HES"/>
        <s v="Aralık HES"/>
        <s v="Arpa Reg. ve HES"/>
        <s v="Cansu HES "/>
        <s v="Çakırlar HES"/>
        <s v="Çifteköprü HES "/>
        <s v="Diyoban HES"/>
        <s v="Erenköy HES"/>
        <s v="Erenler HES"/>
        <s v="Kabaca Reg. ve HES"/>
        <s v="Murgul HES"/>
        <s v="Papart HES"/>
        <s v="Yayla HES"/>
        <s v="Artvin Barajı ve HES"/>
        <s v="Hızır Reg ve HES"/>
        <s v="Balıklı I-II-III HES"/>
        <s v="Erik Reg. ve HES"/>
        <s v="Meşeli HES"/>
        <s v="Susuz Reg. ve HES"/>
        <s v="Şavşat HES"/>
        <s v="Soğuksu Hes"/>
        <s v="Kalecik HES"/>
        <s v="Akköy I Barajı ve HES"/>
        <s v="Büyükdüz HES"/>
        <s v="Fındık HES"/>
        <s v="Güzeloluk HES"/>
        <s v="Köprübaşı HES"/>
        <s v="Mor-II HES "/>
        <s v="Akköy I Cansuyu HES"/>
        <s v="Aksu Reg. ve HES"/>
        <s v="Alabalık I-II Reg. ve HES"/>
        <s v="Dumlu Reg. ve HES"/>
        <s v="Esendurak HES"/>
        <s v="Gelinkaya HES"/>
        <s v="Güllübağ Barajı ve HES"/>
        <s v="Kaletepe HES"/>
        <s v="Karasu I HES"/>
        <s v="Karasu II  HES"/>
        <s v="Karasu IV-II"/>
        <s v="Karasu IV-III"/>
        <s v="Özlüce (Çoruh) HES"/>
        <s v="Sırakonaklar HES"/>
        <s v="Tuzlaköy-Serge Reg. ve HES"/>
        <s v="Yazyurdu HES"/>
        <s v="Yedigöl Reg. ve HES"/>
        <s v="Arkun  Barajı ve HES"/>
        <s v="Havva HES"/>
        <s v="Tuana HES"/>
        <s v="Ayvalı (Çoruh) Barajı ve HES"/>
        <s v="Bağbaşı HES"/>
        <s v="Büyükbahçe  HES"/>
        <s v="İncebel HES"/>
        <s v="Tortum HES"/>
        <s v="Yanıkköprü HES"/>
        <s v="Çayhan II HES"/>
        <s v="Girlevik II HES"/>
        <s v="Mercan HES"/>
        <s v="Bağıştaş II  HES"/>
        <s v="Çakırman Reg. ve HES"/>
        <s v="Çalkışla Reg. ve HES "/>
        <s v="Karasu V  HES"/>
        <s v="Kayalık Reg.ve HES"/>
        <s v="Üzümlü HES"/>
        <s v="Yukarı Mercan HES "/>
        <s v="Sölperen HES"/>
        <s v="Bağıştaş I Barajı  HES"/>
        <s v="Bayburt  HES"/>
        <s v="Bayburt HES"/>
        <s v="Yıldırım Reg. ve HES"/>
        <s v="Arpaçay-Telek HES"/>
        <s v="Can I HES"/>
        <s v="Narinkale HES"/>
        <s v="Sefaköy Barajı ve HES"/>
        <s v="Sena HES"/>
        <s v="Serap HES"/>
        <s v="Gaziler HES"/>
        <s v="Bayra Reg. ve  HES"/>
        <s v="Merekler Reg. ve Algölü HES"/>
        <s v="Söğütlükaya (Posof III) HES"/>
        <s v="Hanak HES"/>
        <s v="Kayabeyi Barajı ve Akıncı HES"/>
        <s v="Köroğlu Barajı ve Kotanlı HES"/>
        <s v="Erkenek HES"/>
        <s v="Derme-Kapuluk HES"/>
        <s v="Tohma-Medik HES"/>
        <s v="Güdül I-II HES"/>
        <s v="Hacılar (Gökpınar) (OTOP)"/>
        <s v="Keklicek HES"/>
        <s v="Sancar HES"/>
        <s v="Aksu Reg ve HES"/>
        <s v="Erkenek Reg. ve HES"/>
        <s v="Hazar I (İHD) HES"/>
        <s v="Hazar II (İHD) HES"/>
        <s v="Keban Deresi HES "/>
        <s v="Seyrantepe Barajı ve HES"/>
        <s v="Beyhan I Barajı ve HES"/>
        <s v="Pembelik Barajı ve HES"/>
        <s v="Tatar Barajı ve HES"/>
        <s v="Demir Reg ve HES"/>
        <s v="Çardaklı Reg ve HES"/>
        <s v="Ziyaret HES"/>
        <s v="Saf I HES"/>
        <s v="Yedisu Barajı ve HES"/>
        <s v="Doğu HES"/>
        <s v="Çemişgezek HES"/>
        <s v="Dinar Reg. ve HES"/>
        <s v="Uzunçayır Barajı ve HES "/>
        <s v="Muradiye-Ayrancılar  (Şelale-Ayrancılar HES) "/>
        <s v="Sarımehmet HES"/>
        <s v="Malazgirt  HES"/>
        <s v="Varto-Sönmez HES"/>
        <s v="Kamer Reg. Ve HES"/>
        <s v="Doğan HES"/>
        <s v="Ahlat  HES"/>
        <s v="Adilcevaz HES"/>
        <s v="Otluca  HES"/>
        <s v="Bağışlı Reg. ve HES"/>
        <s v="Kırıkdağ HES"/>
        <s v="Bayramlı HES"/>
        <s v="Karşıyaka HES"/>
        <s v="Besni HES"/>
        <s v="Bulam Reg ve  HES"/>
        <s v="Burç Bendi ve HES"/>
        <s v="Doğankaya HES"/>
        <s v="Gemciler Reg.ve HES"/>
        <s v="Kahta I HES"/>
        <s v="Koruköy HES"/>
        <s v="Murat-I-II HES"/>
        <s v="Pınar Reg. ve HES"/>
        <s v="Sırımtaş Barajı ve HES"/>
        <s v="Şifrin HES"/>
        <s v="Kaleköy HES"/>
        <s v="Kandil Reg ve HES"/>
        <s v="Birecik Barajı ve HES"/>
        <s v="Kulp I HES"/>
        <s v="Kulp IV HES"/>
        <s v="Çağlayan HES"/>
        <s v="Garzan Barajı ve HES"/>
        <s v="Alkumru Barajı ve HES"/>
        <s v="Kirazlık HES"/>
        <s v="Baran HES"/>
        <s v="Botan HES"/>
        <s v="Uludere HES" u="1"/>
        <s v="Tercan Barajı ve HES" u="1"/>
        <s v="Koçköprü Barajı ve HES" u="1"/>
        <s v="Çıldır  HES" u="1"/>
        <s v="Umut Reg ve HES " u="1"/>
        <s v="Kovada II HES" u="1"/>
        <s v="Mercan-Ovacık HES" u="1"/>
        <s v="Girlevik I HES" u="1"/>
        <s v="Ataköy Barajı ve HES" u="1"/>
        <s v="Durucasu HES" u="1"/>
        <s v="Zernek (Hoşap) Barajı ve HES" u="1"/>
        <s v="Beyköy HES" u="1"/>
        <s v="Piro Reg Ve HES " u="1"/>
        <s v="Kuzgun Barajı ve HES" u="1"/>
        <s v="Engil HES" u="1"/>
        <s v="Kiti HES" u="1"/>
        <s v="Erciş HES" u="1"/>
        <s v="Çağçağ  HES" u="1"/>
        <s v="Kernek HES" u="1"/>
        <s v="Oymapınar Barajı ve HES" u="1"/>
      </sharedItems>
    </cacheField>
    <cacheField name="İli" numFmtId="0">
      <sharedItems count="70">
        <s v="Balıkesir"/>
        <s v="Çanakkale"/>
        <s v="Aydın"/>
        <s v="Denizli"/>
        <s v="Muğla"/>
        <s v="Afyonkarahisar"/>
        <s v="Kütahya"/>
        <s v="Bursa"/>
        <s v="Eskişehir"/>
        <s v="Bilecik"/>
        <s v="Kocaeli"/>
        <s v="Sakarya"/>
        <s v="Düzce"/>
        <s v="Bolu"/>
        <s v="Ankara"/>
        <s v="Konya"/>
        <s v="Karaman"/>
        <s v="Antalya"/>
        <s v="Isparta"/>
        <s v="Adana"/>
        <s v="Mersin"/>
        <s v="Hatay"/>
        <s v="Kahramanmaraş"/>
        <s v="Osmaniye"/>
        <s v="Kırıkkale"/>
        <s v="Niğde"/>
        <s v="Nevşehir"/>
        <s v="Kayseri"/>
        <s v="Sivas"/>
        <s v="Yozgat"/>
        <s v="Zonguldak"/>
        <s v="Karabük"/>
        <s v="Bartın"/>
        <s v="Kastamonu"/>
        <s v="Çankırı"/>
        <s v="Sinop"/>
        <s v="Samsun"/>
        <s v="Tokat"/>
        <s v="Çorum"/>
        <s v="Amasya"/>
        <s v="Trabzon"/>
        <s v="Ordu"/>
        <s v="Giresun"/>
        <s v="Rize"/>
        <s v="Artvin"/>
        <s v="Gümüşhane"/>
        <s v="Erzurum"/>
        <s v="Erzincan"/>
        <s v="Bayburt"/>
        <s v="Kars"/>
        <s v="Iğdır"/>
        <s v="Ardahan"/>
        <s v="Malatya"/>
        <s v="Elazığ"/>
        <s v="Bingöl"/>
        <s v="Tunceli"/>
        <s v="Van"/>
        <s v="Muş"/>
        <s v="Bitlis"/>
        <s v="Hakkari"/>
        <s v="Gaziantep"/>
        <s v="Adıyaman"/>
        <s v="Şanlıurfa"/>
        <s v="Diyarbakır"/>
        <s v="Batman"/>
        <s v="Siirt"/>
        <s v="Mardin" u="1"/>
        <s v="Eskişehir " u="1"/>
        <s v="Adana " u="1"/>
        <s v="Şırnak" u="1"/>
      </sharedItems>
    </cacheField>
    <cacheField name="Tipi" numFmtId="0">
      <sharedItems count="9">
        <s v="Baraj"/>
        <s v="Kanal"/>
        <s v="Kuvvet Tüneli"/>
        <s v="Kanal "/>
        <s v="Topuk Sant."/>
        <s v="Göl"/>
        <s v="Kanal (Tünelli)"/>
        <s v="Nehir"/>
        <s v="İsale Hattı"/>
      </sharedItems>
    </cacheField>
    <cacheField name="İşletmeye Alınma Tarihi" numFmtId="0">
      <sharedItems containsDate="1" containsMixedTypes="1" minDate="1899-12-31T18:39:04" maxDate="1900-01-10T05:49:04" count="368">
        <n v="1998"/>
        <n v="2006"/>
        <d v="2017-08-18T00:00:00"/>
        <n v="2009"/>
        <n v="2004"/>
        <n v="2001"/>
        <d v="2013-10-09T00:00:00"/>
        <n v="1997"/>
        <n v="2010"/>
        <d v="2013-09-20T00:00:00"/>
        <d v="2012-08-03T00:00:00"/>
        <d v="2015-01-24T00:00:00"/>
        <d v="2017-10-26T00:00:00"/>
        <d v="2017-10-31T00:00:00"/>
        <n v="1999"/>
        <n v="2000"/>
        <n v="2002"/>
        <n v="2003"/>
        <n v="2008"/>
        <d v="2011-04-24T00:00:00"/>
        <d v="2013-03-15T00:00:00"/>
        <d v="2014-01-17T00:00:00"/>
        <n v="2016"/>
        <n v="1960"/>
        <d v="2012-01-19T00:00:00"/>
        <d v="2015-10-29T00:00:00"/>
        <n v="1952"/>
        <d v="2013-08-20T00:00:00"/>
        <d v="2013-02-14T00:00:00"/>
        <d v="2013-09-05T00:00:00"/>
        <d v="2012-03-16T00:00:00"/>
        <d v="2010-10-27T00:00:00"/>
        <d v="2014-07-12T00:00:00"/>
        <d v="2014-03-19T00:00:00"/>
        <d v="2015-11-06T00:00:00"/>
        <n v="1956"/>
        <d v="2017-06-15T00:00:00"/>
        <n v="1938"/>
        <d v="2013-05-30T00:00:00"/>
        <d v="2011-05-26T00:00:00"/>
        <n v="1953"/>
        <d v="2013-11-28T00:00:00"/>
        <d v="2014-08-29T00:00:00"/>
        <n v="1991"/>
        <d v="2012-03-23T00:00:00"/>
        <d v="2011-12-02T00:00:00"/>
        <d v="2012-04-04T00:00:00"/>
        <d v="2014-04-25T00:00:00"/>
        <d v="2017-02-21T00:00:00"/>
        <d v="2013-01-28T00:00:00"/>
        <d v="2012-10-16T00:00:00"/>
        <d v="2013-03-05T00:00:00"/>
        <n v="2005"/>
        <d v="2013-11-08T00:00:00"/>
        <d v="2010-06-11T00:00:00"/>
        <d v="2015-07-25T00:00:00"/>
        <d v="2011-01-12T00:00:00"/>
        <d v="2013-03-04T00:00:00"/>
        <n v="1986"/>
        <n v="1972"/>
        <n v="1959"/>
        <d v="2015-05-21T00:00:00"/>
        <n v="1934"/>
        <d v="2012-08-04T00:00:00"/>
        <d v="2010-07-08T00:00:00"/>
        <d v="2013-01-23T00:00:00"/>
        <d v="2012-05-31T00:00:00"/>
        <n v="2015"/>
        <d v="2012-09-14T00:00:00"/>
        <n v="1962"/>
        <d v="2012-04-27T00:00:00"/>
        <d v="2012-12-21T00:00:00"/>
        <d v="2013-01-25T00:00:00"/>
        <d v="2013-06-13T00:00:00"/>
        <d v="2011-10-08T00:00:00"/>
        <d v="2012-02-15T00:00:00"/>
        <d v="2013-07-26T00:00:00"/>
        <d v="2014-03-13T00:00:00"/>
        <d v="2015-05-08T00:00:00"/>
        <n v="1993"/>
        <n v="1987"/>
        <d v="2017-10-20T00:00:00"/>
        <n v="1989"/>
        <d v="2011-11-03T00:00:00"/>
        <d v="2014-04-18T00:00:00"/>
        <d v="2017-09-09T00:00:00"/>
        <d v="2013-11-14T00:00:00"/>
        <d v="2013-05-27T00:00:00"/>
        <d v="2013-04-11T00:00:00"/>
        <d v="2012-06-27T00:00:00"/>
        <d v="2013-12-19T00:00:00"/>
        <d v="2013-04-25T00:00:00"/>
        <d v="2013-02-19T00:00:00"/>
        <d v="2013-08-01T00:00:00"/>
        <d v="2011-12-22T00:00:00"/>
        <d v="2013-02-26T00:00:00"/>
        <d v="2012-05-12T00:00:00"/>
        <d v="2015-07-08T00:00:00"/>
        <d v="2015-01-31T00:00:00"/>
        <d v="2017-03-31T00:00:00"/>
        <n v="1996"/>
        <d v="2013-02-01T00:00:00"/>
        <n v="42193"/>
        <d v="2011-07-13T00:00:00"/>
        <d v="2010-06-01T00:00:00"/>
        <d v="2011-11-25T00:00:00"/>
        <d v="2014-04-11T00:00:00"/>
        <d v="2014-12-30T00:00:00"/>
        <n v="1974"/>
        <n v="1971"/>
        <n v="1967"/>
        <d v="2015-03-18T00:00:00"/>
        <d v="2015-10-24T00:00:00"/>
        <n v="1954"/>
        <d v="2013-05-18T00:00:00"/>
        <n v="2007"/>
        <d v="2010-04-07T00:00:00"/>
        <d v="2012-03-30T00:00:00"/>
        <d v="2011-03-17T00:00:00"/>
        <d v="2013-10-22T00:00:00"/>
        <d v="2013-05-11T00:00:00"/>
        <d v="2012-06-28T00:00:00"/>
        <d v="2011-04-14T00:00:00"/>
        <d v="2011-06-30T00:00:00"/>
        <d v="2011-09-16T00:00:00"/>
        <d v="2012-07-31T00:00:00"/>
        <d v="2013-02-09T00:00:00"/>
        <d v="2012-07-14T00:00:00"/>
        <d v="2011-06-29T00:00:00"/>
        <d v="2015-03-10T00:00:00"/>
        <d v="2015-03-12T00:00:00"/>
        <n v="1955"/>
        <d v="2013-09-03T00:00:00"/>
        <s v="16.02.2012_x000a_14.11.2013"/>
        <d v="2011-11-19T00:00:00"/>
        <d v="2011-07-20T00:00:00"/>
        <d v="2014-10-20T00:00:00"/>
        <d v="2014-06-20T00:00:00"/>
        <d v="2014-11-07T00:00:00"/>
        <d v="2015-08-06T00:00:00"/>
        <d v="2015-10-02T00:00:00"/>
        <d v="2002-02-01T00:00:00"/>
        <n v="1965"/>
        <d v="2013-05-29T00:00:00"/>
        <d v="2011-01-20T00:00:00"/>
        <d v="2013-05-16T00:00:00"/>
        <d v="2012-01-22T00:00:00"/>
        <d v="2012-09-28T00:00:00"/>
        <n v="1924"/>
        <n v="1928"/>
        <d v="2011-04-01T00:00:00"/>
        <d v="2014-01-24T00:00:00"/>
        <d v="2014-05-02T00:00:00"/>
        <d v="2015-04-30T00:00:00"/>
        <n v="1961"/>
        <d v="2013-07-30T00:00:00"/>
        <d v="2013-02-08T00:00:00"/>
        <d v="2011-05-06T00:00:00"/>
        <d v="2011-07-04T00:00:00"/>
        <d v="2014-11-20T00:00:00"/>
        <d v="2014-03-06T00:00:00"/>
        <d v="2014-11-14T00:00:00"/>
        <d v="2015-07-02T00:00:00"/>
        <d v="2015-03-19T00:00:00"/>
        <n v="1957"/>
        <d v="2011-06-15T00:00:00"/>
        <d v="2011-06-10T00:00:00"/>
        <d v="2015-09-03T00:00:00"/>
        <d v="2014-12-12T00:00:00"/>
        <n v="1950"/>
        <d v="2017-10-23T00:00:00"/>
        <d v="2013-09-18T00:00:00"/>
        <d v="2012-05-04T00:00:00"/>
        <d v="2014-05-16T00:00:00"/>
        <d v="2015-10-17T00:00:00"/>
        <d v="2015-04-28T00:00:00"/>
        <d v="2015-05-05T00:00:00"/>
        <d v="2017-03-23T00:00:00"/>
        <d v="2012-10-21T00:00:00"/>
        <d v="2012-11-29T00:00:00"/>
        <d v="2010-04-03T00:00:00"/>
        <d v="2012-08-30T00:00:00"/>
        <d v="2011-02-23T00:00:00"/>
        <d v="2017-06-06T00:00:00"/>
        <d v="2012-06-08T00:00:00"/>
        <s v="2009-2010"/>
        <d v="2012-01-13T00:00:00"/>
        <d v="2012-12-20T00:00:00"/>
        <d v="2015-11-02T00:00:00"/>
        <d v="2015-04-02T00:00:00"/>
        <d v="2015-08-20T00:00:00"/>
        <d v="2015-09-04T00:00:00"/>
        <d v="2017-10-29T00:00:00"/>
        <d v="2017-12-23T00:00:00"/>
        <d v="2011-04-08T00:00:00"/>
        <d v="2015-05-20T00:00:00"/>
        <d v="2012-11-30T00:00:00"/>
        <d v="2013-03-14T00:00:00"/>
        <d v="2011-02-25T00:00:00"/>
        <d v="2013-02-07T00:00:00"/>
        <d v="2012-12-27T00:00:00"/>
        <d v="2013-02-05T00:00:00"/>
        <d v="2013-01-11T00:00:00"/>
        <d v="2011-04-03T00:00:00"/>
        <d v="2010-07-14T00:00:00"/>
        <n v="1929"/>
        <d v="2014-02-27T00:00:00"/>
        <d v="2013-05-14T00:00:00"/>
        <d v="2012-04-06T00:00:00"/>
        <d v="2011-08-05T00:00:00"/>
        <d v="2012-05-16T00:00:00"/>
        <d v="2011-01-17T00:00:00"/>
        <d v="2012-07-28T00:00:00"/>
        <d v="2012-10-17T00:00:00"/>
        <d v="2013-12-05T00:00:00"/>
        <d v="2011-08-11T00:00:00"/>
        <d v="2011-09-29T00:00:00"/>
        <d v="2012-12-06T00:00:00"/>
        <d v="2012-06-15T00:00:00"/>
        <d v="2013-06-24T00:00:00"/>
        <d v="2013-03-21T00:00:00"/>
        <d v="2013-10-24T00:00:00"/>
        <d v="2013-07-02T00:00:00"/>
        <d v="2013-07-22T00:00:00"/>
        <d v="2013-01-24T00:00:00"/>
        <d v="2012-04-18T00:00:00"/>
        <d v="2012-11-27T00:00:00"/>
        <d v="2014-12-01T00:00:00"/>
        <d v="2014-02-17T00:00:00"/>
        <d v="2015-10-22T00:00:00"/>
        <d v="2015-01-16T00:00:00"/>
        <d v="2015-02-07T00:00:00"/>
        <d v="2015-10-26T00:00:00"/>
        <d v="2015-02-04T00:00:00"/>
        <d v="2015-06-25T00:00:00"/>
        <d v="2012-06-29T00:00:00"/>
        <d v="2017-12-15T00:00:00"/>
        <d v="2017-05-09T00:00:00"/>
        <d v="2013-10-23T00:00:00"/>
        <d v="2013-12-17T00:00:00"/>
        <d v="2013-04-29T00:00:00"/>
        <d v="2013-11-13T00:00:00"/>
        <d v="2014-08-08T00:00:00"/>
        <d v="2014-10-01T00:00:00"/>
        <d v="2017-12-01T00:00:00"/>
        <d v="2012-05-06T00:00:00"/>
        <d v="2013-09-24T00:00:00"/>
        <d v="2013-02-11T00:00:00"/>
        <d v="2013-08-13T00:00:00"/>
        <d v="2014-09-19T00:00:00"/>
        <d v="2008-04-16T00:00:00"/>
        <d v="2012-07-04T00:00:00"/>
        <d v="2011-11-04T00:00:00"/>
        <d v="2013-03-01T00:00:00"/>
        <d v="2011-10-27T00:00:00"/>
        <d v="2011-05-23T00:00:00"/>
        <d v="2012-11-16T00:00:00"/>
        <d v="2012-10-10T00:00:00"/>
        <d v="2012-12-29T00:00:00"/>
        <d v="2013-05-31T00:00:00"/>
        <d v="2014-08-19T00:00:00"/>
        <d v="2014-01-10T00:00:00"/>
        <d v="2014-07-10T00:00:00"/>
        <d v="2014-06-12T00:00:00"/>
        <d v="2014-10-17T00:00:00"/>
        <d v="2012-06-01T00:00:00"/>
        <d v="2015-10-19T00:00:00"/>
        <d v="2015-10-15T00:00:00"/>
        <d v="2015-10-28T00:00:00"/>
        <d v="2015-02-12T00:00:00"/>
        <d v="2015-10-25T00:00:00"/>
        <d v="2014-07-17T00:00:00"/>
        <d v="2017-06-02T00:00:00"/>
        <d v="2013-07-05T00:00:00"/>
        <d v="2012-12-15T00:00:00"/>
        <d v="2011-05-25T00:00:00"/>
        <d v="2014-10-15T00:00:00"/>
        <d v="2014-12-19T00:00:00"/>
        <d v="2014-07-16T00:00:00"/>
        <d v="2014-12-31T00:00:00"/>
        <n v="1984"/>
        <d v="2012-08-16T00:00:00"/>
        <d v="2013-04-18T00:00:00"/>
        <d v="2010-10-07T00:00:00"/>
        <d v="2010-06-04T00:00:00"/>
        <d v="2012-04-16T00:00:00"/>
        <d v="2013-09-06T00:00:00"/>
        <d v="2015-12-10T00:00:00"/>
        <d v="2017-10-27T00:00:00"/>
        <d v="2017-11-10T00:00:00"/>
        <d v="2013-06-10T00:00:00"/>
        <d v="2012-10-31T00:00:00"/>
        <d v="2013-08-29T00:00:00"/>
        <d v="2013-07-12T00:00:00"/>
        <d v="2014-06-04T00:00:00"/>
        <d v="2012-12-14T00:00:00"/>
        <d v="2012-09-15T00:00:00"/>
        <d v="2012-10-23T00:00:00"/>
        <d v="2011-05-19T00:00:00"/>
        <d v="2011-06-03T00:00:00"/>
        <d v="2011-11-24T00:00:00"/>
        <d v="2013-12-27T00:00:00"/>
        <d v="2012-03-31T00:00:00"/>
        <d v="2013-11-22T00:00:00"/>
        <d v="2011-10-13T00:00:00"/>
        <d v="2014-05-30T00:00:00"/>
        <d v="2014-04-22T00:00:00"/>
        <d v="2014-05-13T00:00:00"/>
        <d v="2015-12-19T00:00:00"/>
        <d v="2015-03-06T00:00:00"/>
        <d v="2015-04-09T00:00:00"/>
        <d v="2017-04-14T00:00:00"/>
        <d v="2012-12-23T00:00:00"/>
        <d v="2011-02-19T00:00:00"/>
        <d v="2011-06-23T00:00:00"/>
        <n v="1966"/>
        <d v="2012-07-20T00:00:00"/>
        <d v="2011-10-12T00:00:00"/>
        <d v="2014-03-28T00:00:00"/>
        <n v="1948"/>
        <d v="2013-07-18T00:00:00"/>
        <d v="2015-09-17T00:00:00"/>
        <d v="2015-05-03T00:00:00"/>
        <d v="2012-02-24T00:00:00"/>
        <d v="2014-03-21T00:00:00"/>
        <d v="2015-04-17T00:00:00"/>
        <d v="2013-12-13T00:00:00"/>
        <d v="2017-12-26T00:00:00"/>
        <d v="2013-07-17T00:00:00"/>
        <d v="2011-08-25T00:00:00"/>
        <n v="1968"/>
        <n v="1970"/>
        <d v="2012-08-15T00:00:00"/>
        <d v="2012-04-20T00:00:00"/>
        <d v="2012-12-18T00:00:00"/>
        <d v="2012-10-05T00:00:00"/>
        <d v="2013-12-07T00:00:00"/>
        <d v="2012-10-19T00:00:00"/>
        <d v="2015-12-25T00:00:00"/>
        <d v="2015-11-16T00:00:00"/>
        <d v="2017-07-07T00:00:00"/>
        <d v="2011-03-04T00:00:00"/>
        <d v="2014-12-04T00:00:00"/>
        <d v="2013-01-04T00:00:00"/>
        <d v="2011-04-12T00:00:00"/>
        <d v="2013-11-18T00:00:00"/>
        <n v="2014"/>
        <d v="1905-07-07T00:00:00" u="1"/>
        <n v="1975" u="1"/>
        <n v="41136" u="1"/>
        <n v="2013" u="1"/>
        <n v="41389" u="1"/>
        <e v="#REF!" u="1"/>
        <s v="2011-2012-2013" u="1"/>
        <n v="2011" u="1"/>
        <n v="41110" u="1"/>
        <n v="1990" u="1"/>
        <n v="1964" u="1"/>
        <n v="1976" u="1"/>
        <n v="41026" u="1"/>
        <d v="1905-07-06T00:00:00" u="1"/>
        <n v="41421" u="1"/>
        <n v="40984" u="1"/>
        <n v="42901" u="1"/>
        <n v="41541" u="1"/>
        <n v="41297" u="1"/>
        <n v="2012" u="1"/>
        <n v="40636" u="1"/>
      </sharedItems>
    </cacheField>
    <cacheField name="Hes Sayısı" numFmtId="0">
      <sharedItems containsSemiMixedTypes="0" containsString="0" containsNumber="1" containsInteger="1" minValue="1" maxValue="1"/>
    </cacheField>
    <cacheField name="Kurulu Güç (MW)" numFmtId="2">
      <sharedItems containsString="0" containsBlank="1" containsNumber="1" minValue="6.2399999999999997E-2" maxValue="672"/>
    </cacheField>
    <cacheField name="Ortalama Enerji Üretimi_x000a_(GWh/Yıl)_x000a_" numFmtId="2">
      <sharedItems containsString="0" containsBlank="1" containsNumber="1" minValue="0.3" maxValue="251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71">
  <r>
    <x v="0"/>
    <x v="0"/>
    <x v="0"/>
    <x v="0"/>
    <x v="0"/>
    <n v="1"/>
    <n v="10.6"/>
    <n v="47"/>
  </r>
  <r>
    <x v="0"/>
    <x v="1"/>
    <x v="0"/>
    <x v="0"/>
    <x v="1"/>
    <n v="1"/>
    <n v="4.5999999999999996"/>
    <n v="20.66"/>
  </r>
  <r>
    <x v="1"/>
    <x v="2"/>
    <x v="1"/>
    <x v="0"/>
    <x v="2"/>
    <n v="1"/>
    <n v="2.4900000000000002"/>
    <n v="8.7149999999999999"/>
  </r>
  <r>
    <x v="2"/>
    <x v="3"/>
    <x v="2"/>
    <x v="1"/>
    <x v="3"/>
    <n v="1"/>
    <n v="28.78"/>
    <n v="94.88"/>
  </r>
  <r>
    <x v="2"/>
    <x v="4"/>
    <x v="2"/>
    <x v="1"/>
    <x v="1"/>
    <n v="1"/>
    <n v="0.55000000000000004"/>
    <n v="4.2699999999999996"/>
  </r>
  <r>
    <x v="2"/>
    <x v="5"/>
    <x v="2"/>
    <x v="1"/>
    <x v="4"/>
    <n v="1"/>
    <n v="8.84"/>
    <n v="41"/>
  </r>
  <r>
    <x v="2"/>
    <x v="6"/>
    <x v="2"/>
    <x v="1"/>
    <x v="3"/>
    <n v="1"/>
    <n v="5.85"/>
    <n v="23.2"/>
  </r>
  <r>
    <x v="3"/>
    <x v="7"/>
    <x v="3"/>
    <x v="1"/>
    <x v="5"/>
    <n v="1"/>
    <n v="2.2000000000000002"/>
    <n v="11.75"/>
  </r>
  <r>
    <x v="3"/>
    <x v="8"/>
    <x v="3"/>
    <x v="1"/>
    <x v="6"/>
    <n v="1"/>
    <n v="12.502000000000001"/>
    <n v="45.5"/>
  </r>
  <r>
    <x v="3"/>
    <x v="9"/>
    <x v="3"/>
    <x v="1"/>
    <x v="6"/>
    <n v="1"/>
    <n v="13.81"/>
    <n v="39.89"/>
  </r>
  <r>
    <x v="3"/>
    <x v="10"/>
    <x v="3"/>
    <x v="1"/>
    <x v="7"/>
    <n v="1"/>
    <n v="3.15"/>
    <n v="16"/>
  </r>
  <r>
    <x v="3"/>
    <x v="11"/>
    <x v="3"/>
    <x v="1"/>
    <x v="7"/>
    <n v="1"/>
    <m/>
    <m/>
  </r>
  <r>
    <x v="3"/>
    <x v="12"/>
    <x v="3"/>
    <x v="0"/>
    <x v="8"/>
    <n v="1"/>
    <n v="28.72"/>
    <n v="88.1"/>
  </r>
  <r>
    <x v="3"/>
    <x v="13"/>
    <x v="3"/>
    <x v="1"/>
    <x v="9"/>
    <n v="1"/>
    <n v="3.0649999999999999"/>
    <n v="5.64"/>
  </r>
  <r>
    <x v="3"/>
    <x v="14"/>
    <x v="3"/>
    <x v="1"/>
    <x v="10"/>
    <n v="1"/>
    <n v="8.44"/>
    <n v="30.5"/>
  </r>
  <r>
    <x v="3"/>
    <x v="15"/>
    <x v="3"/>
    <x v="1"/>
    <x v="8"/>
    <n v="1"/>
    <n v="3.66"/>
    <n v="14.904"/>
  </r>
  <r>
    <x v="3"/>
    <x v="16"/>
    <x v="3"/>
    <x v="1"/>
    <x v="3"/>
    <n v="1"/>
    <n v="0.92"/>
    <n v="4.38"/>
  </r>
  <r>
    <x v="3"/>
    <x v="17"/>
    <x v="3"/>
    <x v="0"/>
    <x v="11"/>
    <n v="1"/>
    <n v="30.09"/>
    <n v="71.180000000000007"/>
  </r>
  <r>
    <x v="3"/>
    <x v="18"/>
    <x v="3"/>
    <x v="0"/>
    <x v="12"/>
    <n v="1"/>
    <n v="3.8210000000000002"/>
    <n v="16.838999999999999"/>
  </r>
  <r>
    <x v="3"/>
    <x v="19"/>
    <x v="3"/>
    <x v="0"/>
    <x v="13"/>
    <n v="1"/>
    <n v="7.4649999999999999"/>
    <n v="39.39"/>
  </r>
  <r>
    <x v="4"/>
    <x v="20"/>
    <x v="4"/>
    <x v="1"/>
    <x v="14"/>
    <n v="1"/>
    <n v="16.5"/>
    <n v="90"/>
  </r>
  <r>
    <x v="4"/>
    <x v="21"/>
    <x v="4"/>
    <x v="1"/>
    <x v="15"/>
    <n v="1"/>
    <n v="7.5"/>
    <n v="30"/>
  </r>
  <r>
    <x v="4"/>
    <x v="22"/>
    <x v="4"/>
    <x v="1"/>
    <x v="5"/>
    <n v="1"/>
    <n v="7.5"/>
    <n v="30"/>
  </r>
  <r>
    <x v="4"/>
    <x v="23"/>
    <x v="4"/>
    <x v="1"/>
    <x v="16"/>
    <n v="1"/>
    <n v="7.5"/>
    <n v="30"/>
  </r>
  <r>
    <x v="4"/>
    <x v="24"/>
    <x v="4"/>
    <x v="1"/>
    <x v="16"/>
    <n v="1"/>
    <n v="7.5"/>
    <n v="30"/>
  </r>
  <r>
    <x v="4"/>
    <x v="25"/>
    <x v="4"/>
    <x v="1"/>
    <x v="17"/>
    <n v="1"/>
    <n v="7.5"/>
    <n v="30"/>
  </r>
  <r>
    <x v="4"/>
    <x v="26"/>
    <x v="4"/>
    <x v="1"/>
    <x v="0"/>
    <n v="1"/>
    <n v="0.34"/>
    <n v="1.7"/>
  </r>
  <r>
    <x v="4"/>
    <x v="27"/>
    <x v="4"/>
    <x v="1"/>
    <x v="18"/>
    <n v="1"/>
    <n v="8.74"/>
    <n v="35"/>
  </r>
  <r>
    <x v="4"/>
    <x v="28"/>
    <x v="4"/>
    <x v="0"/>
    <x v="19"/>
    <n v="1"/>
    <n v="60"/>
    <n v="216.3"/>
  </r>
  <r>
    <x v="4"/>
    <x v="29"/>
    <x v="4"/>
    <x v="1"/>
    <x v="16"/>
    <n v="1"/>
    <n v="42"/>
    <n v="187.5"/>
  </r>
  <r>
    <x v="4"/>
    <x v="30"/>
    <x v="4"/>
    <x v="1"/>
    <x v="1"/>
    <n v="1"/>
    <n v="10.95"/>
    <n v="46"/>
  </r>
  <r>
    <x v="4"/>
    <x v="31"/>
    <x v="4"/>
    <x v="1"/>
    <x v="20"/>
    <n v="1"/>
    <n v="11.143000000000001"/>
    <n v="49.2"/>
  </r>
  <r>
    <x v="4"/>
    <x v="32"/>
    <x v="4"/>
    <x v="1"/>
    <x v="21"/>
    <n v="1"/>
    <n v="3.39"/>
    <n v="22"/>
  </r>
  <r>
    <x v="4"/>
    <x v="33"/>
    <x v="4"/>
    <x v="1"/>
    <x v="22"/>
    <n v="1"/>
    <n v="2.39"/>
    <n v="4.3"/>
  </r>
  <r>
    <x v="4"/>
    <x v="34"/>
    <x v="4"/>
    <x v="1"/>
    <x v="22"/>
    <n v="1"/>
    <n v="3.72"/>
    <n v="13.72"/>
  </r>
  <r>
    <x v="5"/>
    <x v="35"/>
    <x v="5"/>
    <x v="1"/>
    <x v="5"/>
    <n v="1"/>
    <n v="3"/>
    <n v="22.3"/>
  </r>
  <r>
    <x v="6"/>
    <x v="36"/>
    <x v="6"/>
    <x v="1"/>
    <x v="23"/>
    <n v="1"/>
    <n v="2.56"/>
    <n v="8"/>
  </r>
  <r>
    <x v="6"/>
    <x v="37"/>
    <x v="6"/>
    <x v="1"/>
    <x v="24"/>
    <n v="1"/>
    <n v="1.92"/>
    <n v="10"/>
  </r>
  <r>
    <x v="6"/>
    <x v="38"/>
    <x v="6"/>
    <x v="1"/>
    <x v="25"/>
    <n v="1"/>
    <n v="12.1"/>
    <n v="49.91"/>
  </r>
  <r>
    <x v="7"/>
    <x v="39"/>
    <x v="7"/>
    <x v="1"/>
    <x v="26"/>
    <n v="1"/>
    <n v="2.3039999999999998"/>
    <n v="8"/>
  </r>
  <r>
    <x v="7"/>
    <x v="40"/>
    <x v="7"/>
    <x v="1"/>
    <x v="26"/>
    <n v="1"/>
    <n v="1.181"/>
    <n v="4"/>
  </r>
  <r>
    <x v="7"/>
    <x v="41"/>
    <x v="7"/>
    <x v="1"/>
    <x v="26"/>
    <n v="1"/>
    <n v="0.71499999999999997"/>
    <n v="3"/>
  </r>
  <r>
    <x v="7"/>
    <x v="42"/>
    <x v="7"/>
    <x v="0"/>
    <x v="27"/>
    <n v="1"/>
    <n v="28.03"/>
    <n v="56.06"/>
  </r>
  <r>
    <x v="7"/>
    <x v="43"/>
    <x v="7"/>
    <x v="1"/>
    <x v="3"/>
    <n v="1"/>
    <n v="19.920000000000002"/>
    <n v="72"/>
  </r>
  <r>
    <x v="7"/>
    <x v="44"/>
    <x v="7"/>
    <x v="1"/>
    <x v="18"/>
    <n v="1"/>
    <n v="2.4"/>
    <n v="4.28"/>
  </r>
  <r>
    <x v="7"/>
    <x v="45"/>
    <x v="7"/>
    <x v="1"/>
    <x v="28"/>
    <n v="1"/>
    <n v="4"/>
    <n v="12"/>
  </r>
  <r>
    <x v="7"/>
    <x v="46"/>
    <x v="7"/>
    <x v="1"/>
    <x v="29"/>
    <n v="1"/>
    <n v="1.9"/>
    <n v="8.08"/>
  </r>
  <r>
    <x v="7"/>
    <x v="47"/>
    <x v="7"/>
    <x v="1"/>
    <x v="30"/>
    <n v="1"/>
    <n v="6.9240000000000004"/>
    <n v="20"/>
  </r>
  <r>
    <x v="7"/>
    <x v="48"/>
    <x v="7"/>
    <x v="2"/>
    <x v="31"/>
    <n v="1"/>
    <n v="100"/>
    <n v="423"/>
  </r>
  <r>
    <x v="7"/>
    <x v="49"/>
    <x v="7"/>
    <x v="3"/>
    <x v="32"/>
    <n v="1"/>
    <n v="7.48"/>
    <n v="23.16"/>
  </r>
  <r>
    <x v="7"/>
    <x v="50"/>
    <x v="7"/>
    <x v="0"/>
    <x v="33"/>
    <n v="1"/>
    <n v="10"/>
    <n v="20"/>
  </r>
  <r>
    <x v="7"/>
    <x v="51"/>
    <x v="7"/>
    <x v="0"/>
    <x v="34"/>
    <n v="1"/>
    <n v="5.18"/>
    <n v="14.96"/>
  </r>
  <r>
    <x v="8"/>
    <x v="52"/>
    <x v="8"/>
    <x v="0"/>
    <x v="35"/>
    <n v="1"/>
    <n v="160"/>
    <n v="400"/>
  </r>
  <r>
    <x v="8"/>
    <x v="53"/>
    <x v="8"/>
    <x v="0"/>
    <x v="36"/>
    <n v="1"/>
    <n v="97.44"/>
    <n v="254.48"/>
  </r>
  <r>
    <x v="9"/>
    <x v="54"/>
    <x v="9"/>
    <x v="1"/>
    <x v="37"/>
    <n v="1"/>
    <n v="0.36"/>
    <n v="1"/>
  </r>
  <r>
    <x v="9"/>
    <x v="55"/>
    <x v="9"/>
    <x v="1"/>
    <x v="38"/>
    <n v="1"/>
    <n v="12.597"/>
    <n v="58.11"/>
  </r>
  <r>
    <x v="9"/>
    <x v="56"/>
    <x v="9"/>
    <x v="4"/>
    <x v="39"/>
    <n v="1"/>
    <n v="8.92"/>
    <n v="63"/>
  </r>
  <r>
    <x v="10"/>
    <x v="57"/>
    <x v="10"/>
    <x v="1"/>
    <x v="37"/>
    <n v="1"/>
    <n v="0.38"/>
    <n v="1.44"/>
  </r>
  <r>
    <x v="11"/>
    <x v="58"/>
    <x v="11"/>
    <x v="1"/>
    <x v="40"/>
    <n v="1"/>
    <n v="0.18"/>
    <n v="0.5"/>
  </r>
  <r>
    <x v="11"/>
    <x v="59"/>
    <x v="11"/>
    <x v="1"/>
    <x v="40"/>
    <n v="1"/>
    <n v="0.26400000000000001"/>
    <n v="1"/>
  </r>
  <r>
    <x v="11"/>
    <x v="60"/>
    <x v="11"/>
    <x v="1"/>
    <x v="41"/>
    <n v="1"/>
    <n v="9.6"/>
    <n v="49.21"/>
  </r>
  <r>
    <x v="11"/>
    <x v="61"/>
    <x v="11"/>
    <x v="1"/>
    <x v="15"/>
    <n v="1"/>
    <n v="9.3000000000000007"/>
    <n v="55"/>
  </r>
  <r>
    <x v="11"/>
    <x v="62"/>
    <x v="11"/>
    <x v="3"/>
    <x v="42"/>
    <n v="1"/>
    <n v="30.24"/>
    <n v="171.68"/>
  </r>
  <r>
    <x v="12"/>
    <x v="63"/>
    <x v="12"/>
    <x v="0"/>
    <x v="43"/>
    <n v="1"/>
    <n v="9.35"/>
    <n v="41.6"/>
  </r>
  <r>
    <x v="12"/>
    <x v="64"/>
    <x v="12"/>
    <x v="1"/>
    <x v="44"/>
    <n v="1"/>
    <n v="9.26"/>
    <n v="35"/>
  </r>
  <r>
    <x v="12"/>
    <x v="65"/>
    <x v="12"/>
    <x v="1"/>
    <x v="43"/>
    <n v="1"/>
    <n v="7.23"/>
    <n v="22"/>
  </r>
  <r>
    <x v="12"/>
    <x v="66"/>
    <x v="12"/>
    <x v="1"/>
    <x v="45"/>
    <n v="1"/>
    <n v="4.67"/>
    <n v="21"/>
  </r>
  <r>
    <x v="12"/>
    <x v="67"/>
    <x v="12"/>
    <x v="1"/>
    <x v="46"/>
    <n v="1"/>
    <n v="8.0239999999999991"/>
    <n v="30"/>
  </r>
  <r>
    <x v="12"/>
    <x v="68"/>
    <x v="12"/>
    <x v="3"/>
    <x v="47"/>
    <n v="1"/>
    <n v="46.2"/>
    <n v="141.37"/>
  </r>
  <r>
    <x v="12"/>
    <x v="69"/>
    <x v="12"/>
    <x v="3"/>
    <x v="48"/>
    <n v="1"/>
    <n v="4.5430000000000001"/>
    <n v="11.028"/>
  </r>
  <r>
    <x v="13"/>
    <x v="70"/>
    <x v="13"/>
    <x v="1"/>
    <x v="49"/>
    <n v="1"/>
    <n v="3.4"/>
    <n v="10.351000000000001"/>
  </r>
  <r>
    <x v="13"/>
    <x v="71"/>
    <x v="13"/>
    <x v="1"/>
    <x v="50"/>
    <n v="1"/>
    <n v="2.15"/>
    <n v="6.2590000000000003"/>
  </r>
  <r>
    <x v="13"/>
    <x v="72"/>
    <x v="13"/>
    <x v="1"/>
    <x v="51"/>
    <n v="1"/>
    <n v="4.0469999999999997"/>
    <n v="12.56"/>
  </r>
  <r>
    <x v="13"/>
    <x v="73"/>
    <x v="13"/>
    <x v="1"/>
    <x v="52"/>
    <n v="1"/>
    <n v="14.61"/>
    <n v="50"/>
  </r>
  <r>
    <x v="13"/>
    <x v="74"/>
    <x v="13"/>
    <x v="0"/>
    <x v="53"/>
    <n v="1"/>
    <n v="74"/>
    <n v="203"/>
  </r>
  <r>
    <x v="13"/>
    <x v="75"/>
    <x v="13"/>
    <x v="1"/>
    <x v="54"/>
    <n v="1"/>
    <n v="8.68"/>
    <n v="34"/>
  </r>
  <r>
    <x v="13"/>
    <x v="76"/>
    <x v="13"/>
    <x v="1"/>
    <x v="55"/>
    <n v="1"/>
    <n v="17.177"/>
    <n v="51"/>
  </r>
  <r>
    <x v="13"/>
    <x v="77"/>
    <x v="13"/>
    <x v="1"/>
    <x v="22"/>
    <n v="1"/>
    <n v="6.12"/>
    <n v="21.14"/>
  </r>
  <r>
    <x v="14"/>
    <x v="78"/>
    <x v="14"/>
    <x v="1"/>
    <x v="56"/>
    <n v="1"/>
    <n v="8.1999999999999993"/>
    <n v="60"/>
  </r>
  <r>
    <x v="14"/>
    <x v="79"/>
    <x v="14"/>
    <x v="1"/>
    <x v="57"/>
    <n v="1"/>
    <n v="19.109000000000002"/>
    <n v="111"/>
  </r>
  <r>
    <x v="15"/>
    <x v="80"/>
    <x v="15"/>
    <x v="1"/>
    <x v="58"/>
    <n v="1"/>
    <n v="1.04"/>
    <n v="2"/>
  </r>
  <r>
    <x v="15"/>
    <x v="81"/>
    <x v="15"/>
    <x v="1"/>
    <x v="59"/>
    <n v="1"/>
    <n v="0.6"/>
    <n v="1"/>
  </r>
  <r>
    <x v="15"/>
    <x v="76"/>
    <x v="15"/>
    <x v="1"/>
    <x v="60"/>
    <n v="1"/>
    <n v="10.8"/>
    <n v="70"/>
  </r>
  <r>
    <x v="15"/>
    <x v="82"/>
    <x v="15"/>
    <x v="1"/>
    <x v="26"/>
    <n v="1"/>
    <n v="2.2719999999999998"/>
    <n v="0.4"/>
  </r>
  <r>
    <x v="15"/>
    <x v="83"/>
    <x v="15"/>
    <x v="1"/>
    <x v="61"/>
    <n v="1"/>
    <n v="6.63"/>
    <n v="13"/>
  </r>
  <r>
    <x v="16"/>
    <x v="84"/>
    <x v="16"/>
    <x v="1"/>
    <x v="62"/>
    <n v="1"/>
    <n v="1.1200000000000001"/>
    <n v="1.25"/>
  </r>
  <r>
    <x v="16"/>
    <x v="85"/>
    <x v="16"/>
    <x v="0"/>
    <x v="63"/>
    <n v="1"/>
    <n v="38"/>
    <n v="120.5"/>
  </r>
  <r>
    <x v="16"/>
    <x v="86"/>
    <x v="16"/>
    <x v="1"/>
    <x v="64"/>
    <n v="1"/>
    <n v="16.425000000000001"/>
    <n v="92.2"/>
  </r>
  <r>
    <x v="16"/>
    <x v="87"/>
    <x v="16"/>
    <x v="1"/>
    <x v="65"/>
    <n v="1"/>
    <n v="67.16"/>
    <n v="185"/>
  </r>
  <r>
    <x v="16"/>
    <x v="88"/>
    <x v="16"/>
    <x v="0"/>
    <x v="66"/>
    <n v="1"/>
    <n v="28.22"/>
    <n v="71.55"/>
  </r>
  <r>
    <x v="16"/>
    <x v="89"/>
    <x v="16"/>
    <x v="1"/>
    <x v="18"/>
    <n v="1"/>
    <n v="28"/>
    <n v="123"/>
  </r>
  <r>
    <x v="16"/>
    <x v="90"/>
    <x v="16"/>
    <x v="1"/>
    <x v="67"/>
    <n v="1"/>
    <n v="41"/>
    <n v="150.69999999999999"/>
  </r>
  <r>
    <x v="16"/>
    <x v="91"/>
    <x v="16"/>
    <x v="1"/>
    <x v="68"/>
    <n v="1"/>
    <n v="6.48"/>
    <n v="33.700000000000003"/>
  </r>
  <r>
    <x v="17"/>
    <x v="92"/>
    <x v="17"/>
    <x v="1"/>
    <x v="69"/>
    <n v="1"/>
    <n v="0.55200000000000005"/>
    <n v="1"/>
  </r>
  <r>
    <x v="17"/>
    <x v="93"/>
    <x v="17"/>
    <x v="1"/>
    <x v="1"/>
    <n v="1"/>
    <n v="14"/>
    <n v="55.61"/>
  </r>
  <r>
    <x v="17"/>
    <x v="94"/>
    <x v="17"/>
    <x v="1"/>
    <x v="8"/>
    <n v="1"/>
    <n v="2.06"/>
    <n v="14.06"/>
  </r>
  <r>
    <x v="17"/>
    <x v="95"/>
    <x v="17"/>
    <x v="1"/>
    <x v="70"/>
    <n v="1"/>
    <n v="3.75"/>
    <n v="15.07"/>
  </r>
  <r>
    <x v="17"/>
    <x v="96"/>
    <x v="17"/>
    <x v="1"/>
    <x v="71"/>
    <n v="1"/>
    <n v="9.6"/>
    <n v="44"/>
  </r>
  <r>
    <x v="17"/>
    <x v="97"/>
    <x v="17"/>
    <x v="1"/>
    <x v="72"/>
    <n v="1"/>
    <n v="20.12"/>
    <n v="32.29"/>
  </r>
  <r>
    <x v="17"/>
    <x v="98"/>
    <x v="17"/>
    <x v="0"/>
    <x v="8"/>
    <n v="1"/>
    <n v="38.25"/>
    <n v="122.89"/>
  </r>
  <r>
    <x v="17"/>
    <x v="99"/>
    <x v="17"/>
    <x v="1"/>
    <x v="73"/>
    <n v="1"/>
    <n v="2.63"/>
    <n v="9.4499999999999993"/>
  </r>
  <r>
    <x v="17"/>
    <x v="100"/>
    <x v="17"/>
    <x v="1"/>
    <x v="74"/>
    <n v="1"/>
    <n v="9.2650000000000006"/>
    <n v="40.69"/>
  </r>
  <r>
    <x v="17"/>
    <x v="101"/>
    <x v="17"/>
    <x v="1"/>
    <x v="75"/>
    <n v="1"/>
    <n v="12.045999999999999"/>
    <n v="47.56"/>
  </r>
  <r>
    <x v="17"/>
    <x v="102"/>
    <x v="17"/>
    <x v="1"/>
    <x v="1"/>
    <n v="1"/>
    <n v="16"/>
    <n v="50.879999999999995"/>
  </r>
  <r>
    <x v="17"/>
    <x v="103"/>
    <x v="17"/>
    <x v="1"/>
    <x v="18"/>
    <n v="1"/>
    <n v="7.5"/>
    <n v="35"/>
  </r>
  <r>
    <x v="17"/>
    <x v="104"/>
    <x v="17"/>
    <x v="0"/>
    <x v="3"/>
    <n v="1"/>
    <n v="4.76"/>
    <n v="14.93"/>
  </r>
  <r>
    <x v="17"/>
    <x v="105"/>
    <x v="17"/>
    <x v="1"/>
    <x v="76"/>
    <n v="1"/>
    <n v="8.9700000000000006"/>
    <n v="24.84"/>
  </r>
  <r>
    <x v="17"/>
    <x v="106"/>
    <x v="17"/>
    <x v="3"/>
    <x v="77"/>
    <n v="1"/>
    <n v="6.84"/>
    <n v="20"/>
  </r>
  <r>
    <x v="17"/>
    <x v="107"/>
    <x v="17"/>
    <x v="0"/>
    <x v="78"/>
    <n v="1"/>
    <n v="32.380000000000003"/>
    <n v="68.72999999999999"/>
  </r>
  <r>
    <x v="17"/>
    <x v="108"/>
    <x v="17"/>
    <x v="0"/>
    <x v="79"/>
    <n v="1"/>
    <n v="46.4"/>
    <n v="206"/>
  </r>
  <r>
    <x v="17"/>
    <x v="109"/>
    <x v="17"/>
    <x v="1"/>
    <x v="67"/>
    <n v="1"/>
    <n v="1.71"/>
    <n v="6.5"/>
  </r>
  <r>
    <x v="17"/>
    <x v="110"/>
    <x v="17"/>
    <x v="1"/>
    <x v="35"/>
    <n v="1"/>
    <n v="26.4"/>
    <n v="150"/>
  </r>
  <r>
    <x v="17"/>
    <x v="111"/>
    <x v="17"/>
    <x v="1"/>
    <x v="58"/>
    <n v="1"/>
    <n v="6"/>
    <n v="20"/>
  </r>
  <r>
    <x v="17"/>
    <x v="112"/>
    <x v="17"/>
    <x v="1"/>
    <x v="80"/>
    <n v="1"/>
    <n v="48"/>
    <n v="220"/>
  </r>
  <r>
    <x v="17"/>
    <x v="113"/>
    <x v="17"/>
    <x v="1"/>
    <x v="22"/>
    <n v="1"/>
    <n v="5.63"/>
    <n v="18.95"/>
  </r>
  <r>
    <x v="17"/>
    <x v="114"/>
    <x v="17"/>
    <x v="1"/>
    <x v="81"/>
    <n v="1"/>
    <n v="5.64"/>
    <n v="15.3"/>
  </r>
  <r>
    <x v="18"/>
    <x v="115"/>
    <x v="18"/>
    <x v="5"/>
    <x v="23"/>
    <n v="1"/>
    <n v="8.25"/>
    <n v="3"/>
  </r>
  <r>
    <x v="18"/>
    <x v="116"/>
    <x v="18"/>
    <x v="1"/>
    <x v="82"/>
    <n v="1"/>
    <n v="13"/>
    <n v="36"/>
  </r>
  <r>
    <x v="18"/>
    <x v="117"/>
    <x v="18"/>
    <x v="1"/>
    <x v="0"/>
    <n v="1"/>
    <n v="2.2000000000000002"/>
    <n v="12.22"/>
  </r>
  <r>
    <x v="18"/>
    <x v="118"/>
    <x v="18"/>
    <x v="1"/>
    <x v="83"/>
    <n v="1"/>
    <n v="3.6"/>
    <n v="16.510000000000002"/>
  </r>
  <r>
    <x v="18"/>
    <x v="119"/>
    <x v="18"/>
    <x v="1"/>
    <x v="3"/>
    <n v="1"/>
    <n v="5.0999999999999996"/>
    <n v="20"/>
  </r>
  <r>
    <x v="18"/>
    <x v="120"/>
    <x v="18"/>
    <x v="3"/>
    <x v="84"/>
    <n v="1"/>
    <n v="18.77"/>
    <n v="83.36"/>
  </r>
  <r>
    <x v="18"/>
    <x v="121"/>
    <x v="18"/>
    <x v="1"/>
    <x v="22"/>
    <n v="1"/>
    <n v="3.1760000000000002"/>
    <n v="14.28"/>
  </r>
  <r>
    <x v="18"/>
    <x v="122"/>
    <x v="18"/>
    <x v="0"/>
    <x v="22"/>
    <n v="1"/>
    <n v="99.462000000000003"/>
    <n v="268.3"/>
  </r>
  <r>
    <x v="18"/>
    <x v="123"/>
    <x v="18"/>
    <x v="0"/>
    <x v="85"/>
    <n v="1"/>
    <n v="3.65"/>
    <n v="12.78"/>
  </r>
  <r>
    <x v="19"/>
    <x v="124"/>
    <x v="19"/>
    <x v="1"/>
    <x v="86"/>
    <n v="1"/>
    <n v="2.6"/>
    <n v="12"/>
  </r>
  <r>
    <x v="19"/>
    <x v="125"/>
    <x v="19"/>
    <x v="1"/>
    <x v="87"/>
    <n v="1"/>
    <n v="42.65"/>
    <n v="130"/>
  </r>
  <r>
    <x v="19"/>
    <x v="126"/>
    <x v="19"/>
    <x v="1"/>
    <x v="88"/>
    <n v="1"/>
    <n v="26"/>
    <n v="85"/>
  </r>
  <r>
    <x v="19"/>
    <x v="127"/>
    <x v="19"/>
    <x v="1"/>
    <x v="89"/>
    <n v="1"/>
    <n v="29.4"/>
    <n v="117"/>
  </r>
  <r>
    <x v="19"/>
    <x v="128"/>
    <x v="19"/>
    <x v="0"/>
    <x v="8"/>
    <n v="1"/>
    <n v="69.349999999999994"/>
    <n v="223"/>
  </r>
  <r>
    <x v="19"/>
    <x v="129"/>
    <x v="19"/>
    <x v="0"/>
    <x v="90"/>
    <n v="1"/>
    <n v="191.28"/>
    <n v="766"/>
  </r>
  <r>
    <x v="19"/>
    <x v="130"/>
    <x v="19"/>
    <x v="1"/>
    <x v="91"/>
    <n v="1"/>
    <n v="23.8"/>
    <n v="72.293999999999997"/>
  </r>
  <r>
    <x v="19"/>
    <x v="131"/>
    <x v="19"/>
    <x v="1"/>
    <x v="3"/>
    <n v="1"/>
    <n v="4.6760000000000002"/>
    <n v="10"/>
  </r>
  <r>
    <x v="19"/>
    <x v="132"/>
    <x v="19"/>
    <x v="0"/>
    <x v="92"/>
    <n v="1"/>
    <n v="155.85"/>
    <n v="378.38"/>
  </r>
  <r>
    <x v="19"/>
    <x v="133"/>
    <x v="19"/>
    <x v="0"/>
    <x v="93"/>
    <n v="1"/>
    <n v="20"/>
    <n v="120.215"/>
  </r>
  <r>
    <x v="19"/>
    <x v="134"/>
    <x v="19"/>
    <x v="0"/>
    <x v="94"/>
    <n v="1"/>
    <n v="89.42"/>
    <n v="203.14"/>
  </r>
  <r>
    <x v="19"/>
    <x v="135"/>
    <x v="19"/>
    <x v="1"/>
    <x v="1"/>
    <n v="1"/>
    <n v="49.6"/>
    <n v="179"/>
  </r>
  <r>
    <x v="19"/>
    <x v="136"/>
    <x v="19"/>
    <x v="1"/>
    <x v="95"/>
    <n v="1"/>
    <n v="49.99"/>
    <n v="208"/>
  </r>
  <r>
    <x v="19"/>
    <x v="137"/>
    <x v="19"/>
    <x v="6"/>
    <x v="96"/>
    <n v="1"/>
    <n v="26.98"/>
    <n v="110"/>
  </r>
  <r>
    <x v="19"/>
    <x v="138"/>
    <x v="19"/>
    <x v="0"/>
    <x v="68"/>
    <n v="1"/>
    <n v="28.54"/>
    <n v="95.26"/>
  </r>
  <r>
    <x v="19"/>
    <x v="139"/>
    <x v="19"/>
    <x v="0"/>
    <x v="8"/>
    <n v="1"/>
    <n v="310.66000000000003"/>
    <n v="1141"/>
  </r>
  <r>
    <x v="19"/>
    <x v="140"/>
    <x v="19"/>
    <x v="0"/>
    <x v="97"/>
    <n v="1"/>
    <n v="76"/>
    <n v="345"/>
  </r>
  <r>
    <x v="19"/>
    <x v="141"/>
    <x v="19"/>
    <x v="1"/>
    <x v="98"/>
    <n v="1"/>
    <n v="81.852999999999994"/>
    <n v="234"/>
  </r>
  <r>
    <x v="19"/>
    <x v="142"/>
    <x v="19"/>
    <x v="1"/>
    <x v="43"/>
    <n v="1"/>
    <n v="7.5"/>
    <n v="33"/>
  </r>
  <r>
    <x v="19"/>
    <x v="143"/>
    <x v="19"/>
    <x v="1"/>
    <x v="22"/>
    <n v="1"/>
    <n v="11.64"/>
    <n v="35"/>
  </r>
  <r>
    <x v="19"/>
    <x v="62"/>
    <x v="19"/>
    <x v="1"/>
    <x v="99"/>
    <n v="1"/>
    <n v="61.95"/>
    <n v="169"/>
  </r>
  <r>
    <x v="20"/>
    <x v="144"/>
    <x v="20"/>
    <x v="0"/>
    <x v="100"/>
    <n v="1"/>
    <n v="10.199999999999999"/>
    <n v="47"/>
  </r>
  <r>
    <x v="20"/>
    <x v="145"/>
    <x v="20"/>
    <x v="1"/>
    <x v="3"/>
    <n v="1"/>
    <n v="24.407"/>
    <n v="90.5"/>
  </r>
  <r>
    <x v="20"/>
    <x v="146"/>
    <x v="20"/>
    <x v="1"/>
    <x v="4"/>
    <n v="1"/>
    <n v="48.5"/>
    <n v="74.8"/>
  </r>
  <r>
    <x v="20"/>
    <x v="147"/>
    <x v="20"/>
    <x v="1"/>
    <x v="101"/>
    <n v="1"/>
    <n v="1.97"/>
    <n v="11"/>
  </r>
  <r>
    <x v="20"/>
    <x v="148"/>
    <x v="20"/>
    <x v="1"/>
    <x v="102"/>
    <n v="1"/>
    <n v="10.01"/>
    <n v="43"/>
  </r>
  <r>
    <x v="20"/>
    <x v="149"/>
    <x v="20"/>
    <x v="1"/>
    <x v="3"/>
    <n v="1"/>
    <n v="35.258000000000003"/>
    <n v="120"/>
  </r>
  <r>
    <x v="20"/>
    <x v="150"/>
    <x v="20"/>
    <x v="1"/>
    <x v="103"/>
    <n v="1"/>
    <n v="47.7"/>
    <n v="224"/>
  </r>
  <r>
    <x v="20"/>
    <x v="151"/>
    <x v="20"/>
    <x v="1"/>
    <x v="104"/>
    <n v="1"/>
    <n v="20.21"/>
    <n v="95"/>
  </r>
  <r>
    <x v="20"/>
    <x v="152"/>
    <x v="20"/>
    <x v="1"/>
    <x v="4"/>
    <n v="1"/>
    <n v="23.73"/>
    <n v="96.34"/>
  </r>
  <r>
    <x v="20"/>
    <x v="153"/>
    <x v="20"/>
    <x v="1"/>
    <x v="101"/>
    <n v="1"/>
    <n v="1.958"/>
    <n v="7.1"/>
  </r>
  <r>
    <x v="20"/>
    <x v="154"/>
    <x v="20"/>
    <x v="1"/>
    <x v="105"/>
    <n v="1"/>
    <n v="8.06"/>
    <n v="42.6"/>
  </r>
  <r>
    <x v="20"/>
    <x v="155"/>
    <x v="20"/>
    <x v="3"/>
    <x v="106"/>
    <n v="1"/>
    <n v="10.433"/>
    <n v="38"/>
  </r>
  <r>
    <x v="20"/>
    <x v="156"/>
    <x v="20"/>
    <x v="3"/>
    <x v="107"/>
    <n v="1"/>
    <n v="6.62"/>
    <n v="23"/>
  </r>
  <r>
    <x v="20"/>
    <x v="157"/>
    <x v="20"/>
    <x v="1"/>
    <x v="108"/>
    <n v="1"/>
    <n v="0.42399999999999999"/>
    <n v="1"/>
  </r>
  <r>
    <x v="20"/>
    <x v="158"/>
    <x v="20"/>
    <x v="1"/>
    <x v="109"/>
    <n v="1"/>
    <n v="70"/>
    <n v="315"/>
  </r>
  <r>
    <x v="20"/>
    <x v="159"/>
    <x v="20"/>
    <x v="1"/>
    <x v="108"/>
    <n v="1"/>
    <n v="56"/>
    <n v="307"/>
  </r>
  <r>
    <x v="20"/>
    <x v="160"/>
    <x v="20"/>
    <x v="1"/>
    <x v="110"/>
    <n v="1"/>
    <n v="0.88"/>
    <n v="3.6"/>
  </r>
  <r>
    <x v="20"/>
    <x v="161"/>
    <x v="20"/>
    <x v="1"/>
    <x v="109"/>
    <n v="1"/>
    <n v="0.32800000000000001"/>
    <n v="1"/>
  </r>
  <r>
    <x v="20"/>
    <x v="162"/>
    <x v="20"/>
    <x v="0"/>
    <x v="111"/>
    <n v="1"/>
    <n v="31.57"/>
    <n v="99.09"/>
  </r>
  <r>
    <x v="20"/>
    <x v="163"/>
    <x v="20"/>
    <x v="1"/>
    <x v="112"/>
    <n v="1"/>
    <n v="22.635999999999999"/>
    <n v="75.03"/>
  </r>
  <r>
    <x v="21"/>
    <x v="164"/>
    <x v="21"/>
    <x v="1"/>
    <x v="113"/>
    <n v="1"/>
    <n v="0.27200000000000002"/>
    <n v="1.19"/>
  </r>
  <r>
    <x v="21"/>
    <x v="165"/>
    <x v="21"/>
    <x v="1"/>
    <x v="114"/>
    <n v="1"/>
    <n v="9.98"/>
    <n v="35.67"/>
  </r>
  <r>
    <x v="22"/>
    <x v="166"/>
    <x v="22"/>
    <x v="1"/>
    <x v="79"/>
    <n v="1"/>
    <n v="9.2639999999999993"/>
    <n v="35"/>
  </r>
  <r>
    <x v="22"/>
    <x v="167"/>
    <x v="22"/>
    <x v="0"/>
    <x v="15"/>
    <n v="1"/>
    <n v="7"/>
    <n v="28.04"/>
  </r>
  <r>
    <x v="22"/>
    <x v="168"/>
    <x v="22"/>
    <x v="1"/>
    <x v="115"/>
    <n v="1"/>
    <n v="40.5"/>
    <n v="105"/>
  </r>
  <r>
    <x v="22"/>
    <x v="169"/>
    <x v="22"/>
    <x v="1"/>
    <x v="46"/>
    <n v="1"/>
    <n v="16.742999999999999"/>
    <n v="46.395000000000003"/>
  </r>
  <r>
    <x v="22"/>
    <x v="170"/>
    <x v="22"/>
    <x v="1"/>
    <x v="116"/>
    <n v="1"/>
    <n v="9.5399999999999991"/>
    <n v="32"/>
  </r>
  <r>
    <x v="22"/>
    <x v="171"/>
    <x v="22"/>
    <x v="1"/>
    <x v="18"/>
    <n v="1"/>
    <n v="38.72"/>
    <n v="114.26"/>
  </r>
  <r>
    <x v="22"/>
    <x v="172"/>
    <x v="22"/>
    <x v="1"/>
    <x v="18"/>
    <n v="1"/>
    <n v="9.26"/>
    <n v="36"/>
  </r>
  <r>
    <x v="22"/>
    <x v="173"/>
    <x v="22"/>
    <x v="1"/>
    <x v="117"/>
    <n v="1"/>
    <n v="24.265999999999998"/>
    <n v="60.26"/>
  </r>
  <r>
    <x v="22"/>
    <x v="174"/>
    <x v="22"/>
    <x v="1"/>
    <x v="3"/>
    <n v="1"/>
    <n v="1.8"/>
    <n v="4.28"/>
  </r>
  <r>
    <x v="22"/>
    <x v="175"/>
    <x v="22"/>
    <x v="1"/>
    <x v="118"/>
    <n v="1"/>
    <n v="142.28"/>
    <n v="334.02100000000002"/>
  </r>
  <r>
    <x v="22"/>
    <x v="176"/>
    <x v="22"/>
    <x v="1"/>
    <x v="3"/>
    <n v="1"/>
    <n v="34.130000000000003"/>
    <n v="107"/>
  </r>
  <r>
    <x v="22"/>
    <x v="177"/>
    <x v="22"/>
    <x v="0"/>
    <x v="119"/>
    <n v="1"/>
    <n v="207.92"/>
    <n v="502"/>
  </r>
  <r>
    <x v="22"/>
    <x v="178"/>
    <x v="22"/>
    <x v="1"/>
    <x v="120"/>
    <n v="1"/>
    <n v="8"/>
    <n v="24"/>
  </r>
  <r>
    <x v="22"/>
    <x v="179"/>
    <x v="22"/>
    <x v="1"/>
    <x v="115"/>
    <n v="1"/>
    <n v="2.4"/>
    <n v="18.72"/>
  </r>
  <r>
    <x v="22"/>
    <x v="180"/>
    <x v="22"/>
    <x v="1"/>
    <x v="52"/>
    <n v="1"/>
    <n v="24"/>
    <n v="71"/>
  </r>
  <r>
    <x v="22"/>
    <x v="181"/>
    <x v="22"/>
    <x v="0"/>
    <x v="121"/>
    <n v="1"/>
    <n v="8"/>
    <n v="26.51"/>
  </r>
  <r>
    <x v="22"/>
    <x v="182"/>
    <x v="22"/>
    <x v="1"/>
    <x v="122"/>
    <n v="1"/>
    <n v="4.6093999999999999"/>
    <n v="16.100000000000001"/>
  </r>
  <r>
    <x v="22"/>
    <x v="183"/>
    <x v="22"/>
    <x v="1"/>
    <x v="3"/>
    <n v="1"/>
    <n v="4.4000000000000004"/>
    <n v="13.34"/>
  </r>
  <r>
    <x v="22"/>
    <x v="184"/>
    <x v="22"/>
    <x v="1"/>
    <x v="123"/>
    <n v="1"/>
    <n v="1.07"/>
    <n v="4.5999999999999996"/>
  </r>
  <r>
    <x v="22"/>
    <x v="185"/>
    <x v="22"/>
    <x v="1"/>
    <x v="124"/>
    <n v="1"/>
    <n v="2.66"/>
    <n v="9.98"/>
  </r>
  <r>
    <x v="22"/>
    <x v="186"/>
    <x v="22"/>
    <x v="0"/>
    <x v="9"/>
    <n v="1"/>
    <n v="102.54"/>
    <n v="282"/>
  </r>
  <r>
    <x v="22"/>
    <x v="187"/>
    <x v="22"/>
    <x v="1"/>
    <x v="4"/>
    <n v="1"/>
    <n v="4.5"/>
    <n v="18.88"/>
  </r>
  <r>
    <x v="22"/>
    <x v="188"/>
    <x v="22"/>
    <x v="1"/>
    <x v="115"/>
    <n v="1"/>
    <n v="12.3"/>
    <n v="48.292999999999999"/>
  </r>
  <r>
    <x v="22"/>
    <x v="189"/>
    <x v="22"/>
    <x v="1"/>
    <x v="18"/>
    <n v="1"/>
    <n v="0.82"/>
    <n v="5.28"/>
  </r>
  <r>
    <x v="22"/>
    <x v="190"/>
    <x v="22"/>
    <x v="1"/>
    <x v="125"/>
    <n v="1"/>
    <n v="1.57"/>
    <n v="10.86"/>
  </r>
  <r>
    <x v="22"/>
    <x v="191"/>
    <x v="22"/>
    <x v="1"/>
    <x v="126"/>
    <n v="1"/>
    <n v="14.834"/>
    <n v="35"/>
  </r>
  <r>
    <x v="22"/>
    <x v="192"/>
    <x v="22"/>
    <x v="1"/>
    <x v="127"/>
    <n v="1"/>
    <n v="1.4"/>
    <n v="4.59"/>
  </r>
  <r>
    <x v="22"/>
    <x v="193"/>
    <x v="22"/>
    <x v="1"/>
    <x v="128"/>
    <n v="1"/>
    <n v="3.794"/>
    <n v="14.92"/>
  </r>
  <r>
    <x v="22"/>
    <x v="194"/>
    <x v="22"/>
    <x v="1"/>
    <x v="70"/>
    <n v="1"/>
    <n v="5.2"/>
    <n v="18.280999999999999"/>
  </r>
  <r>
    <x v="22"/>
    <x v="195"/>
    <x v="22"/>
    <x v="1"/>
    <x v="129"/>
    <n v="1"/>
    <n v="27.38"/>
    <n v="113"/>
  </r>
  <r>
    <x v="22"/>
    <x v="196"/>
    <x v="22"/>
    <x v="1"/>
    <x v="130"/>
    <n v="1"/>
    <n v="18.32"/>
    <n v="30.01"/>
  </r>
  <r>
    <x v="22"/>
    <x v="197"/>
    <x v="22"/>
    <x v="1"/>
    <x v="43"/>
    <n v="1"/>
    <n v="283.5"/>
    <n v="725"/>
  </r>
  <r>
    <x v="22"/>
    <x v="198"/>
    <x v="22"/>
    <x v="1"/>
    <x v="22"/>
    <n v="1"/>
    <n v="9.01"/>
    <n v="36.090000000000003"/>
  </r>
  <r>
    <x v="22"/>
    <x v="199"/>
    <x v="22"/>
    <x v="1"/>
    <x v="22"/>
    <n v="1"/>
    <n v="16.372"/>
    <n v="42.49"/>
  </r>
  <r>
    <x v="22"/>
    <x v="200"/>
    <x v="22"/>
    <x v="1"/>
    <x v="22"/>
    <n v="1"/>
    <n v="22.707999999999998"/>
    <n v="56.826000000000001"/>
  </r>
  <r>
    <x v="23"/>
    <x v="201"/>
    <x v="23"/>
    <x v="1"/>
    <x v="80"/>
    <n v="1"/>
    <n v="0.5"/>
    <n v="1"/>
  </r>
  <r>
    <x v="23"/>
    <x v="202"/>
    <x v="23"/>
    <x v="1"/>
    <x v="131"/>
    <n v="1"/>
    <n v="0.4"/>
    <n v="1.5"/>
  </r>
  <r>
    <x v="23"/>
    <x v="203"/>
    <x v="23"/>
    <x v="0"/>
    <x v="8"/>
    <n v="1"/>
    <n v="60"/>
    <n v="250"/>
  </r>
  <r>
    <x v="23"/>
    <x v="204"/>
    <x v="23"/>
    <x v="1"/>
    <x v="132"/>
    <n v="1"/>
    <n v="3.05"/>
    <n v="12.5"/>
  </r>
  <r>
    <x v="23"/>
    <x v="205"/>
    <x v="23"/>
    <x v="1"/>
    <x v="133"/>
    <n v="1"/>
    <n v="8.48"/>
    <n v="30"/>
  </r>
  <r>
    <x v="23"/>
    <x v="206"/>
    <x v="23"/>
    <x v="1"/>
    <x v="1"/>
    <n v="1"/>
    <n v="28.81"/>
    <n v="51.64"/>
  </r>
  <r>
    <x v="23"/>
    <x v="207"/>
    <x v="23"/>
    <x v="1"/>
    <x v="1"/>
    <n v="1"/>
    <n v="7.35"/>
    <n v="25"/>
  </r>
  <r>
    <x v="23"/>
    <x v="208"/>
    <x v="23"/>
    <x v="1"/>
    <x v="3"/>
    <n v="1"/>
    <n v="4.9000000000000004"/>
    <n v="17"/>
  </r>
  <r>
    <x v="23"/>
    <x v="209"/>
    <x v="23"/>
    <x v="1"/>
    <x v="134"/>
    <n v="1"/>
    <n v="14.9"/>
    <n v="48.3"/>
  </r>
  <r>
    <x v="23"/>
    <x v="210"/>
    <x v="23"/>
    <x v="0"/>
    <x v="135"/>
    <n v="1"/>
    <n v="5.46"/>
    <n v="17"/>
  </r>
  <r>
    <x v="23"/>
    <x v="211"/>
    <x v="23"/>
    <x v="3"/>
    <x v="136"/>
    <n v="1"/>
    <n v="5"/>
    <n v="12.57"/>
  </r>
  <r>
    <x v="23"/>
    <x v="212"/>
    <x v="23"/>
    <x v="3"/>
    <x v="137"/>
    <n v="1"/>
    <n v="9.06"/>
    <n v="26.13"/>
  </r>
  <r>
    <x v="23"/>
    <x v="213"/>
    <x v="23"/>
    <x v="3"/>
    <x v="138"/>
    <n v="1"/>
    <n v="3.3879999999999999"/>
    <n v="13.4"/>
  </r>
  <r>
    <x v="23"/>
    <x v="214"/>
    <x v="23"/>
    <x v="1"/>
    <x v="139"/>
    <n v="1"/>
    <n v="6.79"/>
    <n v="15.55"/>
  </r>
  <r>
    <x v="23"/>
    <x v="215"/>
    <x v="23"/>
    <x v="1"/>
    <x v="140"/>
    <n v="1"/>
    <n v="275.60000000000002"/>
    <n v="1118"/>
  </r>
  <r>
    <x v="23"/>
    <x v="216"/>
    <x v="23"/>
    <x v="1"/>
    <x v="141"/>
    <n v="1"/>
    <n v="510"/>
    <n v="1669"/>
  </r>
  <r>
    <x v="24"/>
    <x v="217"/>
    <x v="24"/>
    <x v="1"/>
    <x v="18"/>
    <n v="1"/>
    <n v="16.7"/>
    <n v="117.2"/>
  </r>
  <r>
    <x v="24"/>
    <x v="218"/>
    <x v="24"/>
    <x v="1"/>
    <x v="61"/>
    <n v="1"/>
    <n v="17"/>
    <n v="61.16"/>
  </r>
  <r>
    <x v="25"/>
    <x v="219"/>
    <x v="25"/>
    <x v="1"/>
    <x v="142"/>
    <n v="1"/>
    <n v="6.88E-2"/>
    <n v="0.6"/>
  </r>
  <r>
    <x v="26"/>
    <x v="220"/>
    <x v="26"/>
    <x v="1"/>
    <x v="143"/>
    <n v="1"/>
    <n v="20.399999999999999"/>
    <n v="80.260000000000005"/>
  </r>
  <r>
    <x v="26"/>
    <x v="221"/>
    <x v="26"/>
    <x v="0"/>
    <x v="144"/>
    <n v="1"/>
    <n v="47"/>
    <n v="166"/>
  </r>
  <r>
    <x v="26"/>
    <x v="222"/>
    <x v="26"/>
    <x v="1"/>
    <x v="145"/>
    <n v="1"/>
    <n v="5.29"/>
    <n v="20.059999999999999"/>
  </r>
  <r>
    <x v="26"/>
    <x v="223"/>
    <x v="26"/>
    <x v="1"/>
    <x v="146"/>
    <n v="1"/>
    <n v="6"/>
    <n v="23.37"/>
  </r>
  <r>
    <x v="26"/>
    <x v="224"/>
    <x v="26"/>
    <x v="1"/>
    <x v="147"/>
    <n v="1"/>
    <n v="8.44"/>
    <n v="69.88"/>
  </r>
  <r>
    <x v="27"/>
    <x v="225"/>
    <x v="27"/>
    <x v="1"/>
    <x v="148"/>
    <n v="1"/>
    <n v="9.9199999999999997E-2"/>
    <n v="0.7"/>
  </r>
  <r>
    <x v="27"/>
    <x v="226"/>
    <x v="27"/>
    <x v="1"/>
    <x v="149"/>
    <n v="1"/>
    <n v="1.36"/>
    <n v="4"/>
  </r>
  <r>
    <x v="27"/>
    <x v="227"/>
    <x v="27"/>
    <x v="1"/>
    <x v="0"/>
    <n v="1"/>
    <n v="84"/>
    <n v="429"/>
  </r>
  <r>
    <x v="27"/>
    <x v="228"/>
    <x v="27"/>
    <x v="0"/>
    <x v="52"/>
    <n v="1"/>
    <n v="100"/>
    <n v="423.5"/>
  </r>
  <r>
    <x v="27"/>
    <x v="229"/>
    <x v="27"/>
    <x v="0"/>
    <x v="150"/>
    <n v="1"/>
    <n v="27.617999999999999"/>
    <n v="94.47"/>
  </r>
  <r>
    <x v="27"/>
    <x v="230"/>
    <x v="27"/>
    <x v="1"/>
    <x v="5"/>
    <n v="1"/>
    <n v="3.33"/>
    <n v="28.03"/>
  </r>
  <r>
    <x v="27"/>
    <x v="231"/>
    <x v="27"/>
    <x v="1"/>
    <x v="151"/>
    <n v="1"/>
    <n v="0.31"/>
    <n v="1.65"/>
  </r>
  <r>
    <x v="27"/>
    <x v="232"/>
    <x v="27"/>
    <x v="0"/>
    <x v="1"/>
    <n v="1"/>
    <n v="4.17"/>
    <n v="27"/>
  </r>
  <r>
    <x v="27"/>
    <x v="233"/>
    <x v="27"/>
    <x v="3"/>
    <x v="152"/>
    <n v="1"/>
    <n v="17.579999999999998"/>
    <n v="89.56"/>
  </r>
  <r>
    <x v="27"/>
    <x v="234"/>
    <x v="27"/>
    <x v="0"/>
    <x v="153"/>
    <n v="1"/>
    <n v="11.243"/>
    <n v="35"/>
  </r>
  <r>
    <x v="28"/>
    <x v="235"/>
    <x v="28"/>
    <x v="1"/>
    <x v="154"/>
    <n v="1"/>
    <n v="6.78"/>
    <n v="50"/>
  </r>
  <r>
    <x v="28"/>
    <x v="236"/>
    <x v="28"/>
    <x v="1"/>
    <x v="14"/>
    <n v="1"/>
    <n v="2.1259999999999999"/>
    <n v="11.435"/>
  </r>
  <r>
    <x v="28"/>
    <x v="237"/>
    <x v="28"/>
    <x v="1"/>
    <x v="15"/>
    <n v="1"/>
    <n v="2.4980000000000002"/>
    <n v="11.307"/>
  </r>
  <r>
    <x v="28"/>
    <x v="238"/>
    <x v="28"/>
    <x v="1"/>
    <x v="115"/>
    <n v="1"/>
    <n v="4.5519999999999996"/>
    <n v="24.306999999999999"/>
  </r>
  <r>
    <x v="28"/>
    <x v="239"/>
    <x v="28"/>
    <x v="1"/>
    <x v="115"/>
    <n v="1"/>
    <n v="3.69"/>
    <n v="23.103999999999999"/>
  </r>
  <r>
    <x v="28"/>
    <x v="240"/>
    <x v="28"/>
    <x v="1"/>
    <x v="3"/>
    <n v="1"/>
    <n v="1.05"/>
    <n v="4"/>
  </r>
  <r>
    <x v="28"/>
    <x v="241"/>
    <x v="28"/>
    <x v="1"/>
    <x v="115"/>
    <n v="1"/>
    <n v="4.016"/>
    <n v="25.16"/>
  </r>
  <r>
    <x v="28"/>
    <x v="242"/>
    <x v="28"/>
    <x v="1"/>
    <x v="3"/>
    <n v="1"/>
    <n v="5.7140000000000004"/>
    <n v="25"/>
  </r>
  <r>
    <x v="28"/>
    <x v="243"/>
    <x v="28"/>
    <x v="0"/>
    <x v="155"/>
    <n v="1"/>
    <n v="25"/>
    <n v="80"/>
  </r>
  <r>
    <x v="28"/>
    <x v="244"/>
    <x v="28"/>
    <x v="1"/>
    <x v="156"/>
    <n v="1"/>
    <n v="19.03"/>
    <n v="70"/>
  </r>
  <r>
    <x v="28"/>
    <x v="245"/>
    <x v="28"/>
    <x v="1"/>
    <x v="3"/>
    <n v="1"/>
    <n v="63"/>
    <n v="330"/>
  </r>
  <r>
    <x v="28"/>
    <x v="246"/>
    <x v="28"/>
    <x v="0"/>
    <x v="3"/>
    <n v="1"/>
    <n v="8.68"/>
    <n v="41"/>
  </r>
  <r>
    <x v="28"/>
    <x v="247"/>
    <x v="28"/>
    <x v="1"/>
    <x v="44"/>
    <n v="1"/>
    <n v="6.56"/>
    <n v="23.36"/>
  </r>
  <r>
    <x v="28"/>
    <x v="248"/>
    <x v="28"/>
    <x v="1"/>
    <x v="157"/>
    <n v="1"/>
    <n v="25.49"/>
    <n v="101.49"/>
  </r>
  <r>
    <x v="28"/>
    <x v="249"/>
    <x v="28"/>
    <x v="1"/>
    <x v="158"/>
    <n v="1"/>
    <n v="1.605"/>
    <n v="7.8609999999999998"/>
  </r>
  <r>
    <x v="28"/>
    <x v="250"/>
    <x v="28"/>
    <x v="1"/>
    <x v="3"/>
    <n v="1"/>
    <n v="14.000999999999999"/>
    <n v="56.16"/>
  </r>
  <r>
    <x v="28"/>
    <x v="251"/>
    <x v="28"/>
    <x v="3"/>
    <x v="159"/>
    <n v="1"/>
    <n v="7.52"/>
    <n v="19.669"/>
  </r>
  <r>
    <x v="28"/>
    <x v="252"/>
    <x v="28"/>
    <x v="3"/>
    <x v="160"/>
    <n v="1"/>
    <n v="8.9700000000000006"/>
    <n v="25.913"/>
  </r>
  <r>
    <x v="28"/>
    <x v="253"/>
    <x v="28"/>
    <x v="3"/>
    <x v="161"/>
    <n v="1"/>
    <n v="19.09"/>
    <n v="73.790000000000006"/>
  </r>
  <r>
    <x v="28"/>
    <x v="254"/>
    <x v="28"/>
    <x v="1"/>
    <x v="162"/>
    <n v="1"/>
    <n v="5.14"/>
    <n v="17.5"/>
  </r>
  <r>
    <x v="28"/>
    <x v="255"/>
    <x v="28"/>
    <x v="1"/>
    <x v="163"/>
    <n v="1"/>
    <n v="5.64"/>
    <n v="14.41"/>
  </r>
  <r>
    <x v="28"/>
    <x v="256"/>
    <x v="28"/>
    <x v="1"/>
    <x v="164"/>
    <n v="1"/>
    <n v="0.2"/>
    <n v="0.5"/>
  </r>
  <r>
    <x v="28"/>
    <x v="257"/>
    <x v="28"/>
    <x v="1"/>
    <x v="22"/>
    <n v="1"/>
    <n v="6.77"/>
    <n v="16.62"/>
  </r>
  <r>
    <x v="29"/>
    <x v="258"/>
    <x v="29"/>
    <x v="1"/>
    <x v="165"/>
    <n v="1"/>
    <n v="2.8690000000000002"/>
    <n v="13.2"/>
  </r>
  <r>
    <x v="30"/>
    <x v="259"/>
    <x v="30"/>
    <x v="1"/>
    <x v="166"/>
    <n v="1"/>
    <n v="33"/>
    <n v="141"/>
  </r>
  <r>
    <x v="30"/>
    <x v="260"/>
    <x v="30"/>
    <x v="1"/>
    <x v="167"/>
    <n v="1"/>
    <n v="1.343"/>
    <n v="6"/>
  </r>
  <r>
    <x v="30"/>
    <x v="261"/>
    <x v="30"/>
    <x v="1"/>
    <x v="22"/>
    <n v="1"/>
    <n v="10.56"/>
    <n v="34.42"/>
  </r>
  <r>
    <x v="31"/>
    <x v="262"/>
    <x v="31"/>
    <x v="1"/>
    <x v="3"/>
    <n v="1"/>
    <n v="14.835000000000001"/>
    <n v="56.89"/>
  </r>
  <r>
    <x v="31"/>
    <x v="263"/>
    <x v="31"/>
    <x v="3"/>
    <x v="168"/>
    <n v="1"/>
    <n v="35.186"/>
    <n v="110"/>
  </r>
  <r>
    <x v="31"/>
    <x v="264"/>
    <x v="31"/>
    <x v="3"/>
    <x v="161"/>
    <n v="1"/>
    <n v="21.315000000000001"/>
    <n v="83.54"/>
  </r>
  <r>
    <x v="32"/>
    <x v="265"/>
    <x v="32"/>
    <x v="1"/>
    <x v="169"/>
    <n v="1"/>
    <n v="0.46400000000000002"/>
    <n v="2.5"/>
  </r>
  <r>
    <x v="32"/>
    <x v="266"/>
    <x v="32"/>
    <x v="1"/>
    <x v="8"/>
    <n v="1"/>
    <n v="6.85"/>
    <n v="21.5"/>
  </r>
  <r>
    <x v="32"/>
    <x v="267"/>
    <x v="32"/>
    <x v="1"/>
    <x v="170"/>
    <n v="1"/>
    <n v="19.559999999999999"/>
    <n v="58.68"/>
  </r>
  <r>
    <x v="33"/>
    <x v="268"/>
    <x v="33"/>
    <x v="1"/>
    <x v="28"/>
    <n v="1"/>
    <n v="4.4000000000000004"/>
    <n v="14.41"/>
  </r>
  <r>
    <x v="33"/>
    <x v="269"/>
    <x v="33"/>
    <x v="1"/>
    <x v="171"/>
    <n v="1"/>
    <n v="5.82"/>
    <n v="23.58"/>
  </r>
  <r>
    <x v="33"/>
    <x v="270"/>
    <x v="33"/>
    <x v="1"/>
    <x v="172"/>
    <n v="1"/>
    <n v="5.8"/>
    <n v="14"/>
  </r>
  <r>
    <x v="33"/>
    <x v="271"/>
    <x v="33"/>
    <x v="3"/>
    <x v="173"/>
    <n v="1"/>
    <n v="5.4219999999999997"/>
    <n v="18.61"/>
  </r>
  <r>
    <x v="33"/>
    <x v="272"/>
    <x v="33"/>
    <x v="1"/>
    <x v="174"/>
    <n v="1"/>
    <n v="12.6"/>
    <n v="60"/>
  </r>
  <r>
    <x v="33"/>
    <x v="273"/>
    <x v="33"/>
    <x v="1"/>
    <x v="175"/>
    <n v="1"/>
    <n v="7.96"/>
    <n v="25"/>
  </r>
  <r>
    <x v="33"/>
    <x v="274"/>
    <x v="33"/>
    <x v="1"/>
    <x v="176"/>
    <n v="1"/>
    <n v="1.32"/>
    <n v="4.2"/>
  </r>
  <r>
    <x v="33"/>
    <x v="275"/>
    <x v="33"/>
    <x v="1"/>
    <x v="22"/>
    <n v="1"/>
    <n v="30.260999999999999"/>
    <n v="80"/>
  </r>
  <r>
    <x v="33"/>
    <x v="276"/>
    <x v="33"/>
    <x v="1"/>
    <x v="22"/>
    <n v="1"/>
    <n v="5.7830000000000004"/>
    <n v="20.3"/>
  </r>
  <r>
    <x v="33"/>
    <x v="277"/>
    <x v="33"/>
    <x v="1"/>
    <x v="177"/>
    <n v="1"/>
    <n v="6.39"/>
    <n v="22.5"/>
  </r>
  <r>
    <x v="34"/>
    <x v="278"/>
    <x v="34"/>
    <x v="1"/>
    <x v="3"/>
    <n v="1"/>
    <n v="1.06"/>
    <n v="5"/>
  </r>
  <r>
    <x v="35"/>
    <x v="279"/>
    <x v="35"/>
    <x v="1"/>
    <x v="178"/>
    <n v="1"/>
    <n v="8.58"/>
    <n v="30.03"/>
  </r>
  <r>
    <x v="35"/>
    <x v="280"/>
    <x v="35"/>
    <x v="0"/>
    <x v="179"/>
    <n v="1"/>
    <n v="513"/>
    <n v="1470"/>
  </r>
  <r>
    <x v="35"/>
    <x v="281"/>
    <x v="35"/>
    <x v="1"/>
    <x v="180"/>
    <n v="1"/>
    <n v="6.45"/>
    <n v="20"/>
  </r>
  <r>
    <x v="35"/>
    <x v="282"/>
    <x v="35"/>
    <x v="1"/>
    <x v="179"/>
    <n v="1"/>
    <n v="8.1"/>
    <n v="40"/>
  </r>
  <r>
    <x v="35"/>
    <x v="283"/>
    <x v="35"/>
    <x v="1"/>
    <x v="22"/>
    <n v="1"/>
    <n v="16.8"/>
    <n v="43.91"/>
  </r>
  <r>
    <x v="36"/>
    <x v="284"/>
    <x v="36"/>
    <x v="1"/>
    <x v="113"/>
    <n v="1"/>
    <n v="0.4"/>
    <n v="1.5"/>
  </r>
  <r>
    <x v="36"/>
    <x v="285"/>
    <x v="36"/>
    <x v="1"/>
    <x v="181"/>
    <n v="1"/>
    <n v="11.31"/>
    <n v="62.768000000000001"/>
  </r>
  <r>
    <x v="36"/>
    <x v="286"/>
    <x v="36"/>
    <x v="1"/>
    <x v="182"/>
    <n v="1"/>
    <n v="17.489999999999998"/>
    <n v="97.7"/>
  </r>
  <r>
    <x v="36"/>
    <x v="287"/>
    <x v="36"/>
    <x v="1"/>
    <x v="183"/>
    <n v="1"/>
    <n v="4.47"/>
    <n v="9.07"/>
  </r>
  <r>
    <x v="37"/>
    <x v="288"/>
    <x v="37"/>
    <x v="1"/>
    <x v="184"/>
    <n v="1"/>
    <n v="40.159999999999997"/>
    <n v="248"/>
  </r>
  <r>
    <x v="37"/>
    <x v="289"/>
    <x v="37"/>
    <x v="1"/>
    <x v="185"/>
    <n v="1"/>
    <n v="64.28"/>
    <n v="450"/>
  </r>
  <r>
    <x v="37"/>
    <x v="290"/>
    <x v="37"/>
    <x v="0"/>
    <x v="186"/>
    <n v="1"/>
    <n v="18.5"/>
    <n v="50.42"/>
  </r>
  <r>
    <x v="37"/>
    <x v="291"/>
    <x v="37"/>
    <x v="1"/>
    <x v="187"/>
    <n v="1"/>
    <n v="14.25"/>
    <n v="35.1"/>
  </r>
  <r>
    <x v="37"/>
    <x v="292"/>
    <x v="37"/>
    <x v="1"/>
    <x v="8"/>
    <n v="1"/>
    <n v="42.25"/>
    <n v="92"/>
  </r>
  <r>
    <x v="37"/>
    <x v="293"/>
    <x v="37"/>
    <x v="1"/>
    <x v="188"/>
    <n v="1"/>
    <n v="7.2"/>
    <n v="25.2"/>
  </r>
  <r>
    <x v="37"/>
    <x v="294"/>
    <x v="37"/>
    <x v="1"/>
    <x v="189"/>
    <n v="1"/>
    <n v="19.568000000000001"/>
    <n v="68.489999999999995"/>
  </r>
  <r>
    <x v="37"/>
    <x v="295"/>
    <x v="37"/>
    <x v="1"/>
    <x v="190"/>
    <n v="1"/>
    <n v="8.3160000000000007"/>
    <n v="24.35"/>
  </r>
  <r>
    <x v="37"/>
    <x v="296"/>
    <x v="37"/>
    <x v="1"/>
    <x v="191"/>
    <n v="1"/>
    <n v="69.626999999999995"/>
    <n v="241.1"/>
  </r>
  <r>
    <x v="37"/>
    <x v="297"/>
    <x v="37"/>
    <x v="1"/>
    <x v="192"/>
    <n v="1"/>
    <n v="6.66"/>
    <n v="20"/>
  </r>
  <r>
    <x v="37"/>
    <x v="298"/>
    <x v="37"/>
    <x v="1"/>
    <x v="193"/>
    <n v="1"/>
    <n v="22.652000000000001"/>
    <n v="76"/>
  </r>
  <r>
    <x v="38"/>
    <x v="299"/>
    <x v="38"/>
    <x v="1"/>
    <x v="194"/>
    <n v="1"/>
    <n v="14.5"/>
    <n v="48"/>
  </r>
  <r>
    <x v="38"/>
    <x v="300"/>
    <x v="38"/>
    <x v="1"/>
    <x v="28"/>
    <n v="1"/>
    <n v="18.68"/>
    <n v="150"/>
  </r>
  <r>
    <x v="38"/>
    <x v="53"/>
    <x v="38"/>
    <x v="1"/>
    <x v="195"/>
    <n v="1"/>
    <n v="101.72"/>
    <n v="470"/>
  </r>
  <r>
    <x v="39"/>
    <x v="301"/>
    <x v="39"/>
    <x v="1"/>
    <x v="196"/>
    <n v="1"/>
    <n v="3.49"/>
    <n v="19.286999999999999"/>
  </r>
  <r>
    <x v="39"/>
    <x v="302"/>
    <x v="39"/>
    <x v="1"/>
    <x v="197"/>
    <n v="1"/>
    <n v="5.43"/>
    <n v="20.07"/>
  </r>
  <r>
    <x v="39"/>
    <x v="303"/>
    <x v="39"/>
    <x v="1"/>
    <x v="198"/>
    <n v="1"/>
    <n v="4.6900000000000004"/>
    <n v="16"/>
  </r>
  <r>
    <x v="39"/>
    <x v="304"/>
    <x v="39"/>
    <x v="1"/>
    <x v="199"/>
    <n v="1"/>
    <n v="29.25"/>
    <n v="108"/>
  </r>
  <r>
    <x v="39"/>
    <x v="305"/>
    <x v="39"/>
    <x v="1"/>
    <x v="200"/>
    <n v="1"/>
    <n v="32.548000000000002"/>
    <n v="125"/>
  </r>
  <r>
    <x v="39"/>
    <x v="306"/>
    <x v="39"/>
    <x v="1"/>
    <x v="201"/>
    <n v="1"/>
    <n v="9.0299999999999994"/>
    <n v="31"/>
  </r>
  <r>
    <x v="39"/>
    <x v="307"/>
    <x v="39"/>
    <x v="1"/>
    <x v="3"/>
    <n v="1"/>
    <n v="1.98"/>
    <n v="10.08"/>
  </r>
  <r>
    <x v="39"/>
    <x v="308"/>
    <x v="39"/>
    <x v="0"/>
    <x v="202"/>
    <n v="1"/>
    <n v="24.28"/>
    <n v="71.39"/>
  </r>
  <r>
    <x v="39"/>
    <x v="309"/>
    <x v="39"/>
    <x v="1"/>
    <x v="203"/>
    <n v="1"/>
    <m/>
    <m/>
  </r>
  <r>
    <x v="39"/>
    <x v="310"/>
    <x v="39"/>
    <x v="1"/>
    <x v="204"/>
    <n v="1"/>
    <n v="22.5"/>
    <n v="82.74"/>
  </r>
  <r>
    <x v="39"/>
    <x v="311"/>
    <x v="39"/>
    <x v="1"/>
    <x v="22"/>
    <n v="1"/>
    <n v="20.34"/>
    <n v="74.677999999999997"/>
  </r>
  <r>
    <x v="39"/>
    <x v="312"/>
    <x v="39"/>
    <x v="1"/>
    <x v="22"/>
    <n v="1"/>
    <n v="8.9600000000000009"/>
    <n v="14.86"/>
  </r>
  <r>
    <x v="40"/>
    <x v="313"/>
    <x v="40"/>
    <x v="1"/>
    <x v="205"/>
    <n v="1"/>
    <n v="1.04"/>
    <n v="2.4500000000000002"/>
  </r>
  <r>
    <x v="40"/>
    <x v="314"/>
    <x v="40"/>
    <x v="1"/>
    <x v="206"/>
    <n v="1"/>
    <n v="2.4"/>
    <n v="10"/>
  </r>
  <r>
    <x v="40"/>
    <x v="315"/>
    <x v="40"/>
    <x v="1"/>
    <x v="18"/>
    <n v="1"/>
    <n v="81"/>
    <n v="257"/>
  </r>
  <r>
    <x v="40"/>
    <x v="316"/>
    <x v="40"/>
    <x v="1"/>
    <x v="207"/>
    <n v="1"/>
    <n v="8.9109999999999996"/>
    <n v="25.8"/>
  </r>
  <r>
    <x v="40"/>
    <x v="317"/>
    <x v="40"/>
    <x v="1"/>
    <x v="208"/>
    <n v="1"/>
    <n v="16.350000000000001"/>
    <n v="58.18"/>
  </r>
  <r>
    <x v="40"/>
    <x v="318"/>
    <x v="40"/>
    <x v="1"/>
    <x v="209"/>
    <n v="1"/>
    <n v="9.19"/>
    <n v="35"/>
  </r>
  <r>
    <x v="40"/>
    <x v="319"/>
    <x v="40"/>
    <x v="1"/>
    <x v="210"/>
    <n v="1"/>
    <n v="17"/>
    <n v="56"/>
  </r>
  <r>
    <x v="40"/>
    <x v="320"/>
    <x v="40"/>
    <x v="1"/>
    <x v="211"/>
    <n v="1"/>
    <n v="16.375"/>
    <n v="51.18"/>
  </r>
  <r>
    <x v="40"/>
    <x v="321"/>
    <x v="40"/>
    <x v="1"/>
    <x v="212"/>
    <n v="1"/>
    <n v="8.41"/>
    <n v="29.260999999999999"/>
  </r>
  <r>
    <x v="40"/>
    <x v="322"/>
    <x v="40"/>
    <x v="1"/>
    <x v="213"/>
    <n v="1"/>
    <n v="6"/>
    <n v="24"/>
  </r>
  <r>
    <x v="40"/>
    <x v="323"/>
    <x v="40"/>
    <x v="1"/>
    <x v="214"/>
    <n v="1"/>
    <n v="44.1"/>
    <n v="160"/>
  </r>
  <r>
    <x v="40"/>
    <x v="324"/>
    <x v="40"/>
    <x v="1"/>
    <x v="215"/>
    <n v="1"/>
    <n v="8.4719999999999995"/>
    <n v="35.1"/>
  </r>
  <r>
    <x v="40"/>
    <x v="325"/>
    <x v="40"/>
    <x v="1"/>
    <x v="216"/>
    <n v="1"/>
    <n v="9.16"/>
    <n v="33"/>
  </r>
  <r>
    <x v="40"/>
    <x v="326"/>
    <x v="40"/>
    <x v="1"/>
    <x v="3"/>
    <n v="1"/>
    <n v="9.1"/>
    <n v="27.36"/>
  </r>
  <r>
    <x v="40"/>
    <x v="327"/>
    <x v="40"/>
    <x v="1"/>
    <x v="217"/>
    <n v="1"/>
    <n v="12.38"/>
    <n v="61"/>
  </r>
  <r>
    <x v="40"/>
    <x v="328"/>
    <x v="40"/>
    <x v="1"/>
    <x v="218"/>
    <n v="1"/>
    <n v="5.68"/>
    <n v="21"/>
  </r>
  <r>
    <x v="40"/>
    <x v="329"/>
    <x v="40"/>
    <x v="1"/>
    <x v="219"/>
    <n v="1"/>
    <n v="15.497999999999999"/>
    <n v="52.98"/>
  </r>
  <r>
    <x v="40"/>
    <x v="330"/>
    <x v="40"/>
    <x v="1"/>
    <x v="220"/>
    <n v="1"/>
    <n v="11.39"/>
    <n v="40"/>
  </r>
  <r>
    <x v="40"/>
    <x v="331"/>
    <x v="40"/>
    <x v="1"/>
    <x v="221"/>
    <n v="1"/>
    <n v="7.7"/>
    <n v="39.61"/>
  </r>
  <r>
    <x v="40"/>
    <x v="332"/>
    <x v="40"/>
    <x v="1"/>
    <x v="8"/>
    <n v="1"/>
    <n v="20"/>
    <n v="108.06"/>
  </r>
  <r>
    <x v="40"/>
    <x v="333"/>
    <x v="40"/>
    <x v="1"/>
    <x v="8"/>
    <n v="1"/>
    <n v="21.58"/>
    <n v="95.3"/>
  </r>
  <r>
    <x v="40"/>
    <x v="334"/>
    <x v="40"/>
    <x v="1"/>
    <x v="222"/>
    <n v="1"/>
    <n v="8.5660000000000007"/>
    <n v="25"/>
  </r>
  <r>
    <x v="40"/>
    <x v="335"/>
    <x v="40"/>
    <x v="1"/>
    <x v="223"/>
    <n v="1"/>
    <n v="2.5"/>
    <n v="11"/>
  </r>
  <r>
    <x v="40"/>
    <x v="336"/>
    <x v="40"/>
    <x v="1"/>
    <x v="219"/>
    <n v="1"/>
    <n v="11.939"/>
    <n v="40"/>
  </r>
  <r>
    <x v="40"/>
    <x v="337"/>
    <x v="40"/>
    <x v="1"/>
    <x v="224"/>
    <n v="1"/>
    <n v="16.64"/>
    <n v="60"/>
  </r>
  <r>
    <x v="40"/>
    <x v="338"/>
    <x v="40"/>
    <x v="1"/>
    <x v="225"/>
    <n v="1"/>
    <n v="8.5779999999999994"/>
    <n v="27"/>
  </r>
  <r>
    <x v="40"/>
    <x v="339"/>
    <x v="40"/>
    <x v="1"/>
    <x v="226"/>
    <n v="1"/>
    <n v="8.9459999999999997"/>
    <n v="30"/>
  </r>
  <r>
    <x v="40"/>
    <x v="340"/>
    <x v="40"/>
    <x v="1"/>
    <x v="8"/>
    <n v="1"/>
    <n v="1.2"/>
    <n v="5.64"/>
  </r>
  <r>
    <x v="40"/>
    <x v="341"/>
    <x v="40"/>
    <x v="1"/>
    <x v="18"/>
    <n v="1"/>
    <n v="23.6"/>
    <n v="88.207999999999998"/>
  </r>
  <r>
    <x v="40"/>
    <x v="342"/>
    <x v="40"/>
    <x v="3"/>
    <x v="227"/>
    <n v="1"/>
    <n v="0.63100000000000001"/>
    <n v="2.5"/>
  </r>
  <r>
    <x v="40"/>
    <x v="343"/>
    <x v="40"/>
    <x v="3"/>
    <x v="228"/>
    <n v="1"/>
    <n v="4.6840000000000002"/>
    <n v="12.44"/>
  </r>
  <r>
    <x v="40"/>
    <x v="344"/>
    <x v="40"/>
    <x v="1"/>
    <x v="229"/>
    <n v="1"/>
    <n v="7.5"/>
    <n v="29.446999999999999"/>
  </r>
  <r>
    <x v="40"/>
    <x v="345"/>
    <x v="40"/>
    <x v="1"/>
    <x v="230"/>
    <n v="1"/>
    <n v="25.92"/>
    <n v="105"/>
  </r>
  <r>
    <x v="40"/>
    <x v="346"/>
    <x v="40"/>
    <x v="1"/>
    <x v="231"/>
    <n v="1"/>
    <n v="9.3620000000000001"/>
    <n v="23.338000000000001"/>
  </r>
  <r>
    <x v="40"/>
    <x v="347"/>
    <x v="40"/>
    <x v="1"/>
    <x v="232"/>
    <n v="1"/>
    <n v="9.01"/>
    <n v="19.73"/>
  </r>
  <r>
    <x v="40"/>
    <x v="348"/>
    <x v="40"/>
    <x v="1"/>
    <x v="140"/>
    <n v="1"/>
    <n v="7.9489999999999998"/>
    <n v="28.4"/>
  </r>
  <r>
    <x v="40"/>
    <x v="349"/>
    <x v="40"/>
    <x v="1"/>
    <x v="233"/>
    <n v="1"/>
    <n v="11.9"/>
    <n v="28.42"/>
  </r>
  <r>
    <x v="40"/>
    <x v="350"/>
    <x v="40"/>
    <x v="1"/>
    <x v="234"/>
    <n v="1"/>
    <n v="7.08"/>
    <n v="23.54"/>
  </r>
  <r>
    <x v="40"/>
    <x v="351"/>
    <x v="40"/>
    <x v="1"/>
    <x v="153"/>
    <n v="1"/>
    <n v="9.08"/>
    <n v="29.03"/>
  </r>
  <r>
    <x v="40"/>
    <x v="352"/>
    <x v="40"/>
    <x v="1"/>
    <x v="235"/>
    <n v="1"/>
    <n v="14.91"/>
    <n v="39.479999999999997"/>
  </r>
  <r>
    <x v="40"/>
    <x v="353"/>
    <x v="40"/>
    <x v="1"/>
    <x v="8"/>
    <n v="1"/>
    <n v="8.8000000000000007"/>
    <n v="31.97"/>
  </r>
  <r>
    <x v="40"/>
    <x v="354"/>
    <x v="40"/>
    <x v="1"/>
    <x v="22"/>
    <n v="1"/>
    <n v="6.492"/>
    <n v="22.1"/>
  </r>
  <r>
    <x v="40"/>
    <x v="355"/>
    <x v="40"/>
    <x v="1"/>
    <x v="22"/>
    <n v="1"/>
    <n v="6.77"/>
    <n v="18.350000000000001"/>
  </r>
  <r>
    <x v="40"/>
    <x v="356"/>
    <x v="40"/>
    <x v="1"/>
    <x v="236"/>
    <n v="1"/>
    <n v="10.65"/>
    <n v="32.54"/>
  </r>
  <r>
    <x v="40"/>
    <x v="357"/>
    <x v="40"/>
    <x v="1"/>
    <x v="237"/>
    <n v="1"/>
    <n v="2.2799999999999998"/>
    <n v="7.98"/>
  </r>
  <r>
    <x v="41"/>
    <x v="358"/>
    <x v="41"/>
    <x v="1"/>
    <x v="238"/>
    <n v="1"/>
    <n v="4.38"/>
    <n v="18"/>
  </r>
  <r>
    <x v="41"/>
    <x v="359"/>
    <x v="41"/>
    <x v="1"/>
    <x v="239"/>
    <n v="1"/>
    <n v="18.149999999999999"/>
    <n v="63.524999999999991"/>
  </r>
  <r>
    <x v="41"/>
    <x v="360"/>
    <x v="41"/>
    <x v="1"/>
    <x v="3"/>
    <n v="1"/>
    <n v="110.32"/>
    <n v="408"/>
  </r>
  <r>
    <x v="41"/>
    <x v="361"/>
    <x v="41"/>
    <x v="1"/>
    <x v="240"/>
    <n v="1"/>
    <n v="5.74"/>
    <n v="20.64"/>
  </r>
  <r>
    <x v="41"/>
    <x v="362"/>
    <x v="41"/>
    <x v="1"/>
    <x v="241"/>
    <n v="1"/>
    <n v="42"/>
    <n v="146"/>
  </r>
  <r>
    <x v="41"/>
    <x v="363"/>
    <x v="41"/>
    <x v="3"/>
    <x v="242"/>
    <n v="1"/>
    <n v="5.95"/>
    <n v="15.6"/>
  </r>
  <r>
    <x v="41"/>
    <x v="364"/>
    <x v="41"/>
    <x v="3"/>
    <x v="227"/>
    <n v="1"/>
    <n v="11.089"/>
    <n v="31"/>
  </r>
  <r>
    <x v="41"/>
    <x v="365"/>
    <x v="41"/>
    <x v="3"/>
    <x v="243"/>
    <n v="1"/>
    <n v="4.0599999999999996"/>
    <n v="12.79"/>
  </r>
  <r>
    <x v="41"/>
    <x v="366"/>
    <x v="41"/>
    <x v="3"/>
    <x v="22"/>
    <n v="1"/>
    <n v="81.08"/>
    <n v="338.899"/>
  </r>
  <r>
    <x v="41"/>
    <x v="367"/>
    <x v="41"/>
    <x v="3"/>
    <x v="22"/>
    <n v="1"/>
    <n v="5.55"/>
    <n v="18.829999999999998"/>
  </r>
  <r>
    <x v="41"/>
    <x v="368"/>
    <x v="41"/>
    <x v="3"/>
    <x v="22"/>
    <n v="1"/>
    <n v="10.43"/>
    <n v="52"/>
  </r>
  <r>
    <x v="41"/>
    <x v="369"/>
    <x v="41"/>
    <x v="1"/>
    <x v="244"/>
    <n v="1"/>
    <n v="74.2"/>
    <n v="224"/>
  </r>
  <r>
    <x v="42"/>
    <x v="370"/>
    <x v="42"/>
    <x v="1"/>
    <x v="245"/>
    <n v="1"/>
    <n v="13.37"/>
    <n v="58"/>
  </r>
  <r>
    <x v="42"/>
    <x v="371"/>
    <x v="42"/>
    <x v="0"/>
    <x v="246"/>
    <n v="1"/>
    <n v="98"/>
    <n v="340"/>
  </r>
  <r>
    <x v="42"/>
    <x v="372"/>
    <x v="42"/>
    <x v="1"/>
    <x v="247"/>
    <n v="1"/>
    <n v="66.290000000000006"/>
    <n v="224"/>
  </r>
  <r>
    <x v="42"/>
    <x v="373"/>
    <x v="42"/>
    <x v="1"/>
    <x v="121"/>
    <n v="1"/>
    <n v="48.5"/>
    <n v="140"/>
  </r>
  <r>
    <x v="42"/>
    <x v="283"/>
    <x v="42"/>
    <x v="1"/>
    <x v="248"/>
    <n v="1"/>
    <n v="17.7"/>
    <n v="50"/>
  </r>
  <r>
    <x v="42"/>
    <x v="374"/>
    <x v="42"/>
    <x v="1"/>
    <x v="249"/>
    <n v="1"/>
    <n v="28.277999999999999"/>
    <n v="85"/>
  </r>
  <r>
    <x v="42"/>
    <x v="375"/>
    <x v="42"/>
    <x v="1"/>
    <x v="87"/>
    <n v="1"/>
    <n v="3.0979999999999999"/>
    <n v="10.199999999999999"/>
  </r>
  <r>
    <x v="42"/>
    <x v="376"/>
    <x v="42"/>
    <x v="1"/>
    <x v="87"/>
    <n v="1"/>
    <n v="1.42"/>
    <n v="5.5"/>
  </r>
  <r>
    <x v="42"/>
    <x v="377"/>
    <x v="42"/>
    <x v="1"/>
    <x v="18"/>
    <n v="1"/>
    <n v="31.3"/>
    <n v="100"/>
  </r>
  <r>
    <x v="42"/>
    <x v="378"/>
    <x v="42"/>
    <x v="1"/>
    <x v="3"/>
    <n v="1"/>
    <m/>
    <m/>
  </r>
  <r>
    <x v="42"/>
    <x v="379"/>
    <x v="42"/>
    <x v="1"/>
    <x v="250"/>
    <n v="1"/>
    <n v="5.2"/>
    <n v="20"/>
  </r>
  <r>
    <x v="42"/>
    <x v="380"/>
    <x v="42"/>
    <x v="1"/>
    <x v="251"/>
    <n v="1"/>
    <n v="38.6"/>
    <n v="105"/>
  </r>
  <r>
    <x v="42"/>
    <x v="381"/>
    <x v="42"/>
    <x v="1"/>
    <x v="252"/>
    <n v="1"/>
    <n v="9.74"/>
    <n v="41"/>
  </r>
  <r>
    <x v="42"/>
    <x v="382"/>
    <x v="42"/>
    <x v="1"/>
    <x v="253"/>
    <n v="1"/>
    <n v="25.452000000000002"/>
    <n v="74.92"/>
  </r>
  <r>
    <x v="42"/>
    <x v="383"/>
    <x v="42"/>
    <x v="1"/>
    <x v="254"/>
    <n v="1"/>
    <n v="37.700000000000003"/>
    <n v="130"/>
  </r>
  <r>
    <x v="42"/>
    <x v="384"/>
    <x v="42"/>
    <x v="1"/>
    <x v="255"/>
    <n v="1"/>
    <n v="26.579000000000001"/>
    <n v="100.33"/>
  </r>
  <r>
    <x v="42"/>
    <x v="385"/>
    <x v="42"/>
    <x v="1"/>
    <x v="256"/>
    <n v="1"/>
    <n v="8.9"/>
    <n v="26"/>
  </r>
  <r>
    <x v="42"/>
    <x v="386"/>
    <x v="42"/>
    <x v="1"/>
    <x v="8"/>
    <n v="1"/>
    <n v="21.6"/>
    <n v="70"/>
  </r>
  <r>
    <x v="42"/>
    <x v="387"/>
    <x v="42"/>
    <x v="1"/>
    <x v="257"/>
    <n v="1"/>
    <n v="8.73"/>
    <n v="30"/>
  </r>
  <r>
    <x v="42"/>
    <x v="388"/>
    <x v="42"/>
    <x v="1"/>
    <x v="258"/>
    <n v="1"/>
    <n v="18.5"/>
    <n v="69.680000000000007"/>
  </r>
  <r>
    <x v="42"/>
    <x v="389"/>
    <x v="42"/>
    <x v="1"/>
    <x v="259"/>
    <n v="1"/>
    <n v="10.566000000000001"/>
    <n v="32"/>
  </r>
  <r>
    <x v="42"/>
    <x v="390"/>
    <x v="42"/>
    <x v="3"/>
    <x v="260"/>
    <n v="1"/>
    <n v="7.33"/>
    <n v="25"/>
  </r>
  <r>
    <x v="42"/>
    <x v="391"/>
    <x v="42"/>
    <x v="3"/>
    <x v="261"/>
    <n v="1"/>
    <n v="49.2"/>
    <n v="152.13"/>
  </r>
  <r>
    <x v="42"/>
    <x v="392"/>
    <x v="42"/>
    <x v="3"/>
    <x v="262"/>
    <n v="1"/>
    <n v="36.26"/>
    <n v="118.8"/>
  </r>
  <r>
    <x v="42"/>
    <x v="393"/>
    <x v="42"/>
    <x v="3"/>
    <x v="263"/>
    <n v="1"/>
    <n v="3.43"/>
    <n v="10.16"/>
  </r>
  <r>
    <x v="42"/>
    <x v="394"/>
    <x v="42"/>
    <x v="3"/>
    <x v="264"/>
    <n v="1"/>
    <n v="3.9780000000000002"/>
    <n v="10.063000000000001"/>
  </r>
  <r>
    <x v="42"/>
    <x v="395"/>
    <x v="42"/>
    <x v="0"/>
    <x v="265"/>
    <n v="1"/>
    <n v="229.69"/>
    <n v="900"/>
  </r>
  <r>
    <x v="42"/>
    <x v="396"/>
    <x v="42"/>
    <x v="1"/>
    <x v="266"/>
    <n v="1"/>
    <n v="23.3"/>
    <n v="100"/>
  </r>
  <r>
    <x v="42"/>
    <x v="397"/>
    <x v="42"/>
    <x v="1"/>
    <x v="267"/>
    <n v="1"/>
    <n v="3.77"/>
    <n v="12.52"/>
  </r>
  <r>
    <x v="42"/>
    <x v="398"/>
    <x v="42"/>
    <x v="1"/>
    <x v="268"/>
    <n v="1"/>
    <n v="10.050000000000001"/>
    <n v="39.979999999999997"/>
  </r>
  <r>
    <x v="42"/>
    <x v="399"/>
    <x v="42"/>
    <x v="1"/>
    <x v="267"/>
    <n v="1"/>
    <n v="23.125"/>
    <n v="70"/>
  </r>
  <r>
    <x v="42"/>
    <x v="400"/>
    <x v="42"/>
    <x v="1"/>
    <x v="269"/>
    <n v="1"/>
    <n v="9.18"/>
    <n v="21.625"/>
  </r>
  <r>
    <x v="42"/>
    <x v="401"/>
    <x v="42"/>
    <x v="1"/>
    <x v="270"/>
    <n v="1"/>
    <n v="7"/>
    <n v="27"/>
  </r>
  <r>
    <x v="42"/>
    <x v="402"/>
    <x v="42"/>
    <x v="1"/>
    <x v="112"/>
    <n v="1"/>
    <n v="8.84"/>
    <n v="24.84"/>
  </r>
  <r>
    <x v="42"/>
    <x v="403"/>
    <x v="42"/>
    <x v="3"/>
    <x v="271"/>
    <n v="1"/>
    <n v="10.319000000000001"/>
    <n v="39.033999999999999"/>
  </r>
  <r>
    <x v="42"/>
    <x v="404"/>
    <x v="42"/>
    <x v="1"/>
    <x v="22"/>
    <n v="1"/>
    <n v="3.089"/>
    <n v="13.6"/>
  </r>
  <r>
    <x v="42"/>
    <x v="405"/>
    <x v="42"/>
    <x v="1"/>
    <x v="22"/>
    <n v="1"/>
    <n v="15.013"/>
    <n v="45.05"/>
  </r>
  <r>
    <x v="42"/>
    <x v="406"/>
    <x v="42"/>
    <x v="1"/>
    <x v="272"/>
    <n v="1"/>
    <n v="17.38"/>
    <n v="42.33"/>
  </r>
  <r>
    <x v="43"/>
    <x v="407"/>
    <x v="43"/>
    <x v="1"/>
    <x v="154"/>
    <n v="1"/>
    <n v="24.94"/>
    <n v="110"/>
  </r>
  <r>
    <x v="43"/>
    <x v="408"/>
    <x v="43"/>
    <x v="1"/>
    <x v="273"/>
    <n v="1"/>
    <n v="29.303999999999998"/>
    <n v="109"/>
  </r>
  <r>
    <x v="43"/>
    <x v="409"/>
    <x v="43"/>
    <x v="1"/>
    <x v="274"/>
    <n v="1"/>
    <n v="4.42"/>
    <n v="13.65"/>
  </r>
  <r>
    <x v="43"/>
    <x v="410"/>
    <x v="43"/>
    <x v="1"/>
    <x v="8"/>
    <n v="1"/>
    <n v="91.4"/>
    <n v="360"/>
  </r>
  <r>
    <x v="43"/>
    <x v="411"/>
    <x v="43"/>
    <x v="1"/>
    <x v="275"/>
    <n v="1"/>
    <n v="25.2"/>
    <n v="126"/>
  </r>
  <r>
    <x v="43"/>
    <x v="412"/>
    <x v="43"/>
    <x v="1"/>
    <x v="8"/>
    <n v="1"/>
    <n v="9.5"/>
    <n v="40"/>
  </r>
  <r>
    <x v="43"/>
    <x v="413"/>
    <x v="43"/>
    <x v="1"/>
    <x v="8"/>
    <n v="1"/>
    <n v="62.15"/>
    <n v="156"/>
  </r>
  <r>
    <x v="43"/>
    <x v="414"/>
    <x v="43"/>
    <x v="1"/>
    <x v="246"/>
    <n v="1"/>
    <n v="19.690000000000001"/>
    <n v="100.646"/>
  </r>
  <r>
    <x v="43"/>
    <x v="415"/>
    <x v="43"/>
    <x v="1"/>
    <x v="246"/>
    <n v="1"/>
    <n v="40.24"/>
    <n v="180"/>
  </r>
  <r>
    <x v="43"/>
    <x v="416"/>
    <x v="43"/>
    <x v="3"/>
    <x v="276"/>
    <n v="1"/>
    <n v="2.36"/>
    <n v="9.66"/>
  </r>
  <r>
    <x v="43"/>
    <x v="417"/>
    <x v="43"/>
    <x v="3"/>
    <x v="277"/>
    <n v="1"/>
    <n v="8.82"/>
    <n v="32.543999999999997"/>
  </r>
  <r>
    <x v="43"/>
    <x v="418"/>
    <x v="43"/>
    <x v="3"/>
    <x v="278"/>
    <n v="1"/>
    <n v="13.5"/>
    <n v="46.89"/>
  </r>
  <r>
    <x v="43"/>
    <x v="419"/>
    <x v="43"/>
    <x v="3"/>
    <x v="279"/>
    <n v="1"/>
    <n v="3.72"/>
    <n v="14.47"/>
  </r>
  <r>
    <x v="43"/>
    <x v="420"/>
    <x v="43"/>
    <x v="3"/>
    <x v="22"/>
    <n v="1"/>
    <n v="7.6"/>
    <n v="34.54"/>
  </r>
  <r>
    <x v="44"/>
    <x v="421"/>
    <x v="44"/>
    <x v="1"/>
    <x v="280"/>
    <n v="1"/>
    <n v="0.29099999999999998"/>
    <n v="1"/>
  </r>
  <r>
    <x v="44"/>
    <x v="422"/>
    <x v="44"/>
    <x v="1"/>
    <x v="8"/>
    <n v="1"/>
    <n v="12.41"/>
    <n v="45.76"/>
  </r>
  <r>
    <x v="44"/>
    <x v="423"/>
    <x v="44"/>
    <x v="1"/>
    <x v="281"/>
    <n v="1"/>
    <n v="32.409999999999997"/>
    <n v="77.66"/>
  </r>
  <r>
    <x v="44"/>
    <x v="424"/>
    <x v="44"/>
    <x v="1"/>
    <x v="18"/>
    <n v="1"/>
    <n v="11"/>
    <n v="47.33"/>
  </r>
  <r>
    <x v="44"/>
    <x v="425"/>
    <x v="44"/>
    <x v="1"/>
    <x v="3"/>
    <n v="1"/>
    <n v="16.206"/>
    <n v="59.927999999999997"/>
  </r>
  <r>
    <x v="44"/>
    <x v="426"/>
    <x v="44"/>
    <x v="1"/>
    <x v="282"/>
    <n v="1"/>
    <n v="7.77"/>
    <n v="31.17"/>
  </r>
  <r>
    <x v="44"/>
    <x v="427"/>
    <x v="44"/>
    <x v="1"/>
    <x v="20"/>
    <n v="1"/>
    <n v="19.04"/>
    <n v="35.79"/>
  </r>
  <r>
    <x v="44"/>
    <x v="428"/>
    <x v="44"/>
    <x v="1"/>
    <x v="283"/>
    <n v="1"/>
    <n v="22.5"/>
    <n v="86.97"/>
  </r>
  <r>
    <x v="44"/>
    <x v="429"/>
    <x v="44"/>
    <x v="1"/>
    <x v="284"/>
    <n v="1"/>
    <n v="45"/>
    <n v="125"/>
  </r>
  <r>
    <x v="44"/>
    <x v="430"/>
    <x v="44"/>
    <x v="1"/>
    <x v="3"/>
    <n v="1"/>
    <n v="8.48"/>
    <n v="32.47"/>
  </r>
  <r>
    <x v="44"/>
    <x v="431"/>
    <x v="44"/>
    <x v="1"/>
    <x v="8"/>
    <n v="1"/>
    <n v="24.2"/>
    <n v="57.3"/>
  </r>
  <r>
    <x v="44"/>
    <x v="432"/>
    <x v="44"/>
    <x v="1"/>
    <x v="285"/>
    <n v="1"/>
    <n v="26.6"/>
    <n v="58.49"/>
  </r>
  <r>
    <x v="44"/>
    <x v="433"/>
    <x v="44"/>
    <x v="1"/>
    <x v="286"/>
    <n v="1"/>
    <n v="4.67"/>
    <n v="20.87"/>
  </r>
  <r>
    <x v="44"/>
    <x v="434"/>
    <x v="44"/>
    <x v="0"/>
    <x v="287"/>
    <n v="1"/>
    <n v="332.18"/>
    <n v="1026"/>
  </r>
  <r>
    <x v="44"/>
    <x v="435"/>
    <x v="44"/>
    <x v="1"/>
    <x v="25"/>
    <n v="1"/>
    <n v="1.9550000000000001"/>
    <n v="6.65"/>
  </r>
  <r>
    <x v="44"/>
    <x v="436"/>
    <x v="44"/>
    <x v="1"/>
    <x v="22"/>
    <n v="1"/>
    <n v="9.782"/>
    <n v="32.96"/>
  </r>
  <r>
    <x v="44"/>
    <x v="437"/>
    <x v="44"/>
    <x v="1"/>
    <x v="22"/>
    <n v="1"/>
    <n v="15.02"/>
    <n v="40.119999999999997"/>
  </r>
  <r>
    <x v="44"/>
    <x v="438"/>
    <x v="44"/>
    <x v="1"/>
    <x v="22"/>
    <n v="1"/>
    <n v="6.2"/>
    <n v="20.149999999999999"/>
  </r>
  <r>
    <x v="44"/>
    <x v="439"/>
    <x v="44"/>
    <x v="1"/>
    <x v="22"/>
    <n v="1"/>
    <n v="7.1"/>
    <n v="21.46"/>
  </r>
  <r>
    <x v="44"/>
    <x v="440"/>
    <x v="44"/>
    <x v="1"/>
    <x v="288"/>
    <n v="1"/>
    <n v="14.52"/>
    <n v="50.83"/>
  </r>
  <r>
    <x v="44"/>
    <x v="441"/>
    <x v="44"/>
    <x v="1"/>
    <x v="289"/>
    <n v="1"/>
    <n v="7.9"/>
    <n v="24.03"/>
  </r>
  <r>
    <x v="44"/>
    <x v="442"/>
    <x v="44"/>
    <x v="1"/>
    <x v="13"/>
    <n v="1"/>
    <n v="25.634"/>
    <n v="81.72"/>
  </r>
  <r>
    <x v="45"/>
    <x v="443"/>
    <x v="45"/>
    <x v="0"/>
    <x v="18"/>
    <n v="1"/>
    <n v="101.94"/>
    <n v="315"/>
  </r>
  <r>
    <x v="45"/>
    <x v="444"/>
    <x v="45"/>
    <x v="1"/>
    <x v="66"/>
    <n v="1"/>
    <n v="68.861999999999995"/>
    <n v="192"/>
  </r>
  <r>
    <x v="45"/>
    <x v="106"/>
    <x v="45"/>
    <x v="1"/>
    <x v="290"/>
    <n v="1"/>
    <n v="13"/>
    <n v="45"/>
  </r>
  <r>
    <x v="45"/>
    <x v="445"/>
    <x v="45"/>
    <x v="1"/>
    <x v="291"/>
    <n v="1"/>
    <n v="19.75"/>
    <n v="36"/>
  </r>
  <r>
    <x v="45"/>
    <x v="446"/>
    <x v="45"/>
    <x v="1"/>
    <x v="292"/>
    <n v="1"/>
    <n v="13.58"/>
    <n v="32.07"/>
  </r>
  <r>
    <x v="45"/>
    <x v="447"/>
    <x v="45"/>
    <x v="1"/>
    <x v="293"/>
    <n v="1"/>
    <n v="14.66"/>
    <n v="60"/>
  </r>
  <r>
    <x v="45"/>
    <x v="448"/>
    <x v="45"/>
    <x v="1"/>
    <x v="220"/>
    <n v="1"/>
    <n v="6.63"/>
    <n v="30"/>
  </r>
  <r>
    <x v="45"/>
    <x v="449"/>
    <x v="45"/>
    <x v="1"/>
    <x v="294"/>
    <n v="1"/>
    <n v="0.495"/>
    <n v="1.5"/>
  </r>
  <r>
    <x v="46"/>
    <x v="450"/>
    <x v="46"/>
    <x v="1"/>
    <x v="1"/>
    <n v="1"/>
    <n v="27.27"/>
    <n v="86.39"/>
  </r>
  <r>
    <x v="46"/>
    <x v="451"/>
    <x v="46"/>
    <x v="1"/>
    <x v="295"/>
    <n v="1"/>
    <n v="16.32"/>
    <n v="42.14"/>
  </r>
  <r>
    <x v="46"/>
    <x v="452"/>
    <x v="46"/>
    <x v="1"/>
    <x v="296"/>
    <n v="1"/>
    <n v="3.6579999999999999"/>
    <n v="11"/>
  </r>
  <r>
    <x v="46"/>
    <x v="453"/>
    <x v="46"/>
    <x v="1"/>
    <x v="297"/>
    <n v="1"/>
    <n v="9.33"/>
    <n v="42.42"/>
  </r>
  <r>
    <x v="46"/>
    <x v="454"/>
    <x v="46"/>
    <x v="1"/>
    <x v="259"/>
    <n v="1"/>
    <n v="6.8659999999999997"/>
    <n v="25.8"/>
  </r>
  <r>
    <x v="46"/>
    <x v="455"/>
    <x v="46"/>
    <x v="0"/>
    <x v="44"/>
    <n v="1"/>
    <n v="96"/>
    <n v="314"/>
  </r>
  <r>
    <x v="46"/>
    <x v="456"/>
    <x v="46"/>
    <x v="1"/>
    <x v="3"/>
    <n v="1"/>
    <n v="10.8"/>
    <n v="38.56"/>
  </r>
  <r>
    <x v="46"/>
    <x v="457"/>
    <x v="46"/>
    <x v="1"/>
    <x v="298"/>
    <n v="1"/>
    <n v="3.84"/>
    <n v="21.56"/>
  </r>
  <r>
    <x v="46"/>
    <x v="458"/>
    <x v="46"/>
    <x v="1"/>
    <x v="299"/>
    <n v="1"/>
    <n v="3.08"/>
    <n v="18.97"/>
  </r>
  <r>
    <x v="46"/>
    <x v="459"/>
    <x v="46"/>
    <x v="1"/>
    <x v="300"/>
    <n v="1"/>
    <n v="10.35"/>
    <n v="57.76"/>
  </r>
  <r>
    <x v="46"/>
    <x v="460"/>
    <x v="46"/>
    <x v="1"/>
    <x v="209"/>
    <n v="1"/>
    <n v="4.5999999999999996"/>
    <n v="21.62"/>
  </r>
  <r>
    <x v="46"/>
    <x v="461"/>
    <x v="46"/>
    <x v="1"/>
    <x v="301"/>
    <n v="1"/>
    <n v="36.380000000000003"/>
    <n v="83.83"/>
  </r>
  <r>
    <x v="46"/>
    <x v="462"/>
    <x v="46"/>
    <x v="1"/>
    <x v="208"/>
    <n v="1"/>
    <n v="18"/>
    <n v="68.930000000000007"/>
  </r>
  <r>
    <x v="46"/>
    <x v="463"/>
    <x v="46"/>
    <x v="1"/>
    <x v="302"/>
    <n v="1"/>
    <n v="16.66"/>
    <n v="49.23"/>
  </r>
  <r>
    <x v="46"/>
    <x v="464"/>
    <x v="46"/>
    <x v="1"/>
    <x v="303"/>
    <n v="1"/>
    <n v="14.9"/>
    <n v="41.33"/>
  </r>
  <r>
    <x v="46"/>
    <x v="465"/>
    <x v="46"/>
    <x v="1"/>
    <x v="304"/>
    <n v="1"/>
    <n v="21.9"/>
    <n v="70"/>
  </r>
  <r>
    <x v="46"/>
    <x v="466"/>
    <x v="46"/>
    <x v="0"/>
    <x v="305"/>
    <n v="1"/>
    <n v="244.83"/>
    <n v="842.1"/>
  </r>
  <r>
    <x v="46"/>
    <x v="467"/>
    <x v="46"/>
    <x v="3"/>
    <x v="306"/>
    <n v="1"/>
    <n v="7.19"/>
    <n v="25.22"/>
  </r>
  <r>
    <x v="46"/>
    <x v="468"/>
    <x v="46"/>
    <x v="3"/>
    <x v="307"/>
    <n v="1"/>
    <n v="7.39"/>
    <n v="14.03"/>
  </r>
  <r>
    <x v="46"/>
    <x v="469"/>
    <x v="46"/>
    <x v="0"/>
    <x v="167"/>
    <n v="1"/>
    <n v="121.654"/>
    <n v="409"/>
  </r>
  <r>
    <x v="46"/>
    <x v="470"/>
    <x v="46"/>
    <x v="1"/>
    <x v="308"/>
    <n v="1"/>
    <n v="13.6"/>
    <n v="37.159999999999997"/>
  </r>
  <r>
    <x v="46"/>
    <x v="471"/>
    <x v="46"/>
    <x v="1"/>
    <x v="309"/>
    <n v="1"/>
    <n v="11.7"/>
    <n v="33.08"/>
  </r>
  <r>
    <x v="46"/>
    <x v="472"/>
    <x v="46"/>
    <x v="1"/>
    <x v="310"/>
    <n v="1"/>
    <n v="6.93"/>
    <n v="19.190000000000001"/>
  </r>
  <r>
    <x v="46"/>
    <x v="473"/>
    <x v="46"/>
    <x v="1"/>
    <x v="23"/>
    <n v="1"/>
    <n v="26.2"/>
    <n v="100"/>
  </r>
  <r>
    <x v="46"/>
    <x v="474"/>
    <x v="46"/>
    <x v="1"/>
    <x v="22"/>
    <n v="1"/>
    <n v="9.1999999999999993"/>
    <n v="42.83"/>
  </r>
  <r>
    <x v="46"/>
    <x v="475"/>
    <x v="46"/>
    <x v="1"/>
    <x v="311"/>
    <n v="1"/>
    <n v="6.1879999999999997"/>
    <n v="19.222999999999999"/>
  </r>
  <r>
    <x v="47"/>
    <x v="476"/>
    <x v="47"/>
    <x v="1"/>
    <x v="5"/>
    <n v="1"/>
    <n v="2.64"/>
    <n v="11"/>
  </r>
  <r>
    <x v="47"/>
    <x v="477"/>
    <x v="47"/>
    <x v="1"/>
    <x v="5"/>
    <n v="1"/>
    <n v="8.94"/>
    <n v="32"/>
  </r>
  <r>
    <x v="47"/>
    <x v="478"/>
    <x v="47"/>
    <x v="0"/>
    <x v="312"/>
    <n v="1"/>
    <n v="48.6"/>
    <n v="181.25"/>
  </r>
  <r>
    <x v="47"/>
    <x v="479"/>
    <x v="47"/>
    <x v="1"/>
    <x v="313"/>
    <n v="1"/>
    <n v="6.98"/>
    <n v="24.51"/>
  </r>
  <r>
    <x v="47"/>
    <x v="480"/>
    <x v="47"/>
    <x v="1"/>
    <x v="18"/>
    <n v="1"/>
    <n v="12.63"/>
    <n v="37.26"/>
  </r>
  <r>
    <x v="47"/>
    <x v="481"/>
    <x v="47"/>
    <x v="1"/>
    <x v="299"/>
    <n v="1"/>
    <n v="4.0999999999999996"/>
    <n v="24.27"/>
  </r>
  <r>
    <x v="47"/>
    <x v="482"/>
    <x v="47"/>
    <x v="1"/>
    <x v="3"/>
    <n v="1"/>
    <n v="5.76"/>
    <n v="41.96"/>
  </r>
  <r>
    <x v="47"/>
    <x v="483"/>
    <x v="47"/>
    <x v="1"/>
    <x v="314"/>
    <n v="1"/>
    <n v="12.416"/>
    <n v="44.52"/>
  </r>
  <r>
    <x v="47"/>
    <x v="484"/>
    <x v="47"/>
    <x v="1"/>
    <x v="52"/>
    <n v="1"/>
    <n v="14.02"/>
    <n v="44.18"/>
  </r>
  <r>
    <x v="47"/>
    <x v="485"/>
    <x v="47"/>
    <x v="3"/>
    <x v="47"/>
    <n v="1"/>
    <n v="9.7620000000000005"/>
    <n v="23.28"/>
  </r>
  <r>
    <x v="47"/>
    <x v="486"/>
    <x v="47"/>
    <x v="0"/>
    <x v="312"/>
    <n v="1"/>
    <n v="140.62"/>
    <n v="502.72"/>
  </r>
  <r>
    <x v="48"/>
    <x v="487"/>
    <x v="48"/>
    <x v="1"/>
    <x v="169"/>
    <n v="1"/>
    <n v="0.39600000000000002"/>
    <n v="1.25"/>
  </r>
  <r>
    <x v="48"/>
    <x v="488"/>
    <x v="48"/>
    <x v="1"/>
    <x v="8"/>
    <n v="1"/>
    <n v="14.63"/>
    <n v="60"/>
  </r>
  <r>
    <x v="48"/>
    <x v="489"/>
    <x v="48"/>
    <x v="1"/>
    <x v="147"/>
    <n v="1"/>
    <n v="10.677"/>
    <n v="33.299999999999997"/>
  </r>
  <r>
    <x v="49"/>
    <x v="490"/>
    <x v="49"/>
    <x v="1"/>
    <x v="315"/>
    <n v="1"/>
    <n v="6.2399999999999997E-2"/>
    <n v="0.3"/>
  </r>
  <r>
    <x v="49"/>
    <x v="491"/>
    <x v="49"/>
    <x v="1"/>
    <x v="316"/>
    <n v="1"/>
    <n v="1.843"/>
    <n v="11.25"/>
  </r>
  <r>
    <x v="49"/>
    <x v="492"/>
    <x v="49"/>
    <x v="1"/>
    <x v="316"/>
    <n v="1"/>
    <n v="30.6"/>
    <n v="107.8"/>
  </r>
  <r>
    <x v="49"/>
    <x v="493"/>
    <x v="49"/>
    <x v="0"/>
    <x v="317"/>
    <n v="1"/>
    <n v="33.11"/>
    <n v="141.35"/>
  </r>
  <r>
    <x v="49"/>
    <x v="494"/>
    <x v="49"/>
    <x v="1"/>
    <x v="76"/>
    <n v="1"/>
    <n v="21.436"/>
    <n v="79.760000000000005"/>
  </r>
  <r>
    <x v="49"/>
    <x v="304"/>
    <x v="49"/>
    <x v="3"/>
    <x v="318"/>
    <n v="1"/>
    <n v="17.100000000000001"/>
    <n v="50.78"/>
  </r>
  <r>
    <x v="49"/>
    <x v="495"/>
    <x v="49"/>
    <x v="3"/>
    <x v="249"/>
    <n v="1"/>
    <n v="28.96"/>
    <n v="82.180999999999997"/>
  </r>
  <r>
    <x v="49"/>
    <x v="355"/>
    <x v="49"/>
    <x v="1"/>
    <x v="319"/>
    <n v="1"/>
    <n v="0.4"/>
    <n v="0.8"/>
  </r>
  <r>
    <x v="50"/>
    <x v="496"/>
    <x v="50"/>
    <x v="7"/>
    <x v="16"/>
    <n v="1"/>
    <n v="11.1"/>
    <n v="50"/>
  </r>
  <r>
    <x v="50"/>
    <x v="497"/>
    <x v="50"/>
    <x v="1"/>
    <x v="22"/>
    <n v="1"/>
    <n v="9.0359999999999996"/>
    <n v="25.88"/>
  </r>
  <r>
    <x v="51"/>
    <x v="498"/>
    <x v="51"/>
    <x v="1"/>
    <x v="320"/>
    <n v="1"/>
    <n v="11.157"/>
    <n v="40"/>
  </r>
  <r>
    <x v="51"/>
    <x v="499"/>
    <x v="51"/>
    <x v="1"/>
    <x v="144"/>
    <n v="1"/>
    <n v="6.13"/>
    <n v="22.32"/>
  </r>
  <r>
    <x v="51"/>
    <x v="500"/>
    <x v="51"/>
    <x v="1"/>
    <x v="321"/>
    <n v="1"/>
    <n v="8.7799999999999994"/>
    <n v="21.26"/>
  </r>
  <r>
    <x v="51"/>
    <x v="501"/>
    <x v="51"/>
    <x v="0"/>
    <x v="322"/>
    <n v="1"/>
    <n v="84.680999999999997"/>
    <n v="304.48"/>
  </r>
  <r>
    <x v="51"/>
    <x v="502"/>
    <x v="51"/>
    <x v="0"/>
    <x v="22"/>
    <n v="1"/>
    <n v="50"/>
    <n v="111.41800000000001"/>
  </r>
  <r>
    <x v="52"/>
    <x v="503"/>
    <x v="52"/>
    <x v="1"/>
    <x v="59"/>
    <n v="1"/>
    <n v="0.32"/>
    <n v="1.6"/>
  </r>
  <r>
    <x v="52"/>
    <x v="504"/>
    <x v="52"/>
    <x v="1"/>
    <x v="154"/>
    <n v="1"/>
    <n v="4.5"/>
    <n v="2"/>
  </r>
  <r>
    <x v="52"/>
    <x v="505"/>
    <x v="52"/>
    <x v="1"/>
    <x v="0"/>
    <n v="1"/>
    <n v="12.5"/>
    <n v="59"/>
  </r>
  <r>
    <x v="52"/>
    <x v="506"/>
    <x v="52"/>
    <x v="1"/>
    <x v="154"/>
    <n v="1"/>
    <n v="7.24"/>
    <n v="44"/>
  </r>
  <r>
    <x v="52"/>
    <x v="507"/>
    <x v="52"/>
    <x v="1"/>
    <x v="4"/>
    <n v="1"/>
    <n v="13.34"/>
    <n v="88"/>
  </r>
  <r>
    <x v="52"/>
    <x v="508"/>
    <x v="52"/>
    <x v="1"/>
    <x v="18"/>
    <n v="1"/>
    <n v="8.6739999999999995"/>
    <n v="25.015000000000001"/>
  </r>
  <r>
    <x v="52"/>
    <x v="509"/>
    <x v="52"/>
    <x v="1"/>
    <x v="323"/>
    <n v="1"/>
    <n v="0.74"/>
    <n v="4"/>
  </r>
  <r>
    <x v="52"/>
    <x v="510"/>
    <x v="52"/>
    <x v="3"/>
    <x v="324"/>
    <n v="1"/>
    <n v="3.5"/>
    <n v="12.92"/>
  </r>
  <r>
    <x v="52"/>
    <x v="511"/>
    <x v="52"/>
    <x v="1"/>
    <x v="3"/>
    <n v="1"/>
    <n v="13.03"/>
    <n v="52"/>
  </r>
  <r>
    <x v="53"/>
    <x v="512"/>
    <x v="53"/>
    <x v="1"/>
    <x v="164"/>
    <n v="1"/>
    <n v="20.12"/>
    <n v="40"/>
  </r>
  <r>
    <x v="53"/>
    <x v="513"/>
    <x v="53"/>
    <x v="1"/>
    <x v="110"/>
    <n v="1"/>
    <n v="10"/>
    <n v="20"/>
  </r>
  <r>
    <x v="53"/>
    <x v="514"/>
    <x v="53"/>
    <x v="1"/>
    <x v="115"/>
    <n v="1"/>
    <n v="5.375"/>
    <n v="31.68"/>
  </r>
  <r>
    <x v="53"/>
    <x v="515"/>
    <x v="53"/>
    <x v="0"/>
    <x v="18"/>
    <n v="1"/>
    <n v="56.84"/>
    <n v="161"/>
  </r>
  <r>
    <x v="53"/>
    <x v="516"/>
    <x v="53"/>
    <x v="0"/>
    <x v="325"/>
    <n v="1"/>
    <n v="582.1"/>
    <n v="1294.3499999999999"/>
  </r>
  <r>
    <x v="53"/>
    <x v="517"/>
    <x v="53"/>
    <x v="0"/>
    <x v="67"/>
    <n v="1"/>
    <n v="127.34"/>
    <n v="404.99"/>
  </r>
  <r>
    <x v="53"/>
    <x v="518"/>
    <x v="53"/>
    <x v="0"/>
    <x v="326"/>
    <n v="1"/>
    <n v="128.22"/>
    <n v="364.25200000000001"/>
  </r>
  <r>
    <x v="53"/>
    <x v="519"/>
    <x v="53"/>
    <x v="1"/>
    <x v="22"/>
    <n v="1"/>
    <n v="3.79"/>
    <n v="8.5"/>
  </r>
  <r>
    <x v="53"/>
    <x v="520"/>
    <x v="53"/>
    <x v="1"/>
    <x v="36"/>
    <n v="1"/>
    <n v="14.9"/>
    <n v="50"/>
  </r>
  <r>
    <x v="53"/>
    <x v="521"/>
    <x v="53"/>
    <x v="1"/>
    <x v="327"/>
    <n v="1"/>
    <n v="3.4"/>
    <n v="8.42"/>
  </r>
  <r>
    <x v="54"/>
    <x v="522"/>
    <x v="54"/>
    <x v="1"/>
    <x v="328"/>
    <n v="1"/>
    <n v="18.725000000000001"/>
    <n v="55"/>
  </r>
  <r>
    <x v="54"/>
    <x v="523"/>
    <x v="54"/>
    <x v="0"/>
    <x v="265"/>
    <n v="1"/>
    <n v="22.71"/>
    <n v="72"/>
  </r>
  <r>
    <x v="54"/>
    <x v="524"/>
    <x v="54"/>
    <x v="1"/>
    <x v="97"/>
    <n v="1"/>
    <n v="10.000999999999999"/>
    <n v="23.98"/>
  </r>
  <r>
    <x v="55"/>
    <x v="525"/>
    <x v="55"/>
    <x v="1"/>
    <x v="154"/>
    <n v="1"/>
    <n v="0.12"/>
    <n v="0.75"/>
  </r>
  <r>
    <x v="55"/>
    <x v="526"/>
    <x v="55"/>
    <x v="1"/>
    <x v="17"/>
    <n v="1"/>
    <n v="4.4400000000000004"/>
    <n v="16"/>
  </r>
  <r>
    <x v="55"/>
    <x v="527"/>
    <x v="55"/>
    <x v="0"/>
    <x v="3"/>
    <n v="1"/>
    <n v="82"/>
    <n v="322"/>
  </r>
  <r>
    <x v="56"/>
    <x v="528"/>
    <x v="56"/>
    <x v="1"/>
    <x v="329"/>
    <n v="1"/>
    <n v="41.454000000000001"/>
    <n v="168.96"/>
  </r>
  <r>
    <x v="56"/>
    <x v="529"/>
    <x v="56"/>
    <x v="1"/>
    <x v="8"/>
    <n v="1"/>
    <n v="3.31"/>
    <n v="10.199999999999999"/>
  </r>
  <r>
    <x v="57"/>
    <x v="530"/>
    <x v="57"/>
    <x v="1"/>
    <x v="315"/>
    <n v="1"/>
    <n v="1.216"/>
    <n v="2.5"/>
  </r>
  <r>
    <x v="57"/>
    <x v="531"/>
    <x v="57"/>
    <x v="1"/>
    <x v="330"/>
    <n v="1"/>
    <n v="0.29199999999999998"/>
    <n v="1"/>
  </r>
  <r>
    <x v="57"/>
    <x v="532"/>
    <x v="57"/>
    <x v="3"/>
    <x v="106"/>
    <n v="1"/>
    <n v="3.75"/>
    <n v="11.43"/>
  </r>
  <r>
    <x v="57"/>
    <x v="533"/>
    <x v="57"/>
    <x v="3"/>
    <x v="99"/>
    <n v="1"/>
    <n v="7.8"/>
    <n v="26"/>
  </r>
  <r>
    <x v="58"/>
    <x v="534"/>
    <x v="58"/>
    <x v="1"/>
    <x v="169"/>
    <n v="1"/>
    <n v="0.20100000000000001"/>
    <n v="1.0649999999999999"/>
  </r>
  <r>
    <x v="58"/>
    <x v="535"/>
    <x v="58"/>
    <x v="1"/>
    <x v="110"/>
    <n v="1"/>
    <n v="0.39400000000000002"/>
    <n v="2"/>
  </r>
  <r>
    <x v="59"/>
    <x v="536"/>
    <x v="59"/>
    <x v="1"/>
    <x v="331"/>
    <n v="1"/>
    <n v="1.28"/>
    <n v="3.5"/>
  </r>
  <r>
    <x v="59"/>
    <x v="537"/>
    <x v="59"/>
    <x v="1"/>
    <x v="3"/>
    <n v="1"/>
    <n v="29.571999999999999"/>
    <n v="95"/>
  </r>
  <r>
    <x v="59"/>
    <x v="538"/>
    <x v="59"/>
    <x v="1"/>
    <x v="332"/>
    <n v="1"/>
    <n v="16.86"/>
    <n v="61.917999999999999"/>
  </r>
  <r>
    <x v="60"/>
    <x v="539"/>
    <x v="60"/>
    <x v="1"/>
    <x v="121"/>
    <n v="1"/>
    <n v="0.66"/>
    <n v="3.2"/>
  </r>
  <r>
    <x v="60"/>
    <x v="540"/>
    <x v="60"/>
    <x v="1"/>
    <x v="332"/>
    <n v="1"/>
    <n v="1.59"/>
    <n v="8.32"/>
  </r>
  <r>
    <x v="61"/>
    <x v="541"/>
    <x v="61"/>
    <x v="1"/>
    <x v="35"/>
    <n v="1"/>
    <n v="0.27200000000000002"/>
    <n v="0.6"/>
  </r>
  <r>
    <x v="61"/>
    <x v="542"/>
    <x v="61"/>
    <x v="1"/>
    <x v="8"/>
    <n v="1"/>
    <n v="7.03"/>
    <n v="33"/>
  </r>
  <r>
    <x v="61"/>
    <x v="543"/>
    <x v="61"/>
    <x v="1"/>
    <x v="4"/>
    <n v="1"/>
    <n v="27.33"/>
    <n v="112"/>
  </r>
  <r>
    <x v="61"/>
    <x v="544"/>
    <x v="61"/>
    <x v="1"/>
    <x v="333"/>
    <n v="1"/>
    <n v="20.55"/>
    <n v="97.96"/>
  </r>
  <r>
    <x v="61"/>
    <x v="545"/>
    <x v="61"/>
    <x v="1"/>
    <x v="334"/>
    <n v="1"/>
    <n v="7.98"/>
    <n v="40.26"/>
  </r>
  <r>
    <x v="61"/>
    <x v="546"/>
    <x v="61"/>
    <x v="1"/>
    <x v="334"/>
    <n v="1"/>
    <n v="7.12"/>
    <n v="40.159999999999997"/>
  </r>
  <r>
    <x v="61"/>
    <x v="547"/>
    <x v="61"/>
    <x v="8"/>
    <x v="209"/>
    <n v="1"/>
    <n v="3.03"/>
    <n v="22"/>
  </r>
  <r>
    <x v="61"/>
    <x v="548"/>
    <x v="61"/>
    <x v="1"/>
    <x v="335"/>
    <n v="1"/>
    <n v="35.630000000000003"/>
    <n v="151"/>
  </r>
  <r>
    <x v="61"/>
    <x v="549"/>
    <x v="61"/>
    <x v="1"/>
    <x v="3"/>
    <n v="1"/>
    <n v="30.1"/>
    <n v="137"/>
  </r>
  <r>
    <x v="61"/>
    <x v="550"/>
    <x v="61"/>
    <x v="0"/>
    <x v="336"/>
    <n v="1"/>
    <n v="27.234000000000002"/>
    <n v="80"/>
  </r>
  <r>
    <x v="61"/>
    <x v="551"/>
    <x v="61"/>
    <x v="1"/>
    <x v="337"/>
    <n v="1"/>
    <n v="6.7439999999999998"/>
    <n v="18"/>
  </r>
  <r>
    <x v="61"/>
    <x v="552"/>
    <x v="61"/>
    <x v="1"/>
    <x v="338"/>
    <n v="1"/>
    <n v="2.74"/>
    <n v="5.74"/>
  </r>
  <r>
    <x v="61"/>
    <x v="553"/>
    <x v="61"/>
    <x v="1"/>
    <x v="339"/>
    <n v="1"/>
    <n v="15"/>
    <n v="25"/>
  </r>
  <r>
    <x v="61"/>
    <x v="322"/>
    <x v="61"/>
    <x v="1"/>
    <x v="340"/>
    <n v="1"/>
    <n v="10.09"/>
    <n v="34.44"/>
  </r>
  <r>
    <x v="62"/>
    <x v="554"/>
    <x v="62"/>
    <x v="0"/>
    <x v="15"/>
    <n v="1"/>
    <n v="672"/>
    <n v="2516"/>
  </r>
  <r>
    <x v="63"/>
    <x v="555"/>
    <x v="63"/>
    <x v="1"/>
    <x v="341"/>
    <n v="1"/>
    <n v="22.92"/>
    <n v="78"/>
  </r>
  <r>
    <x v="63"/>
    <x v="556"/>
    <x v="63"/>
    <x v="1"/>
    <x v="8"/>
    <n v="1"/>
    <n v="12.298999999999999"/>
    <n v="36"/>
  </r>
  <r>
    <x v="63"/>
    <x v="557"/>
    <x v="63"/>
    <x v="3"/>
    <x v="342"/>
    <n v="1"/>
    <n v="11.933999999999999"/>
    <n v="36.094999999999999"/>
  </r>
  <r>
    <x v="64"/>
    <x v="558"/>
    <x v="64"/>
    <x v="0"/>
    <x v="343"/>
    <n v="1"/>
    <n v="52"/>
    <n v="225.34"/>
  </r>
  <r>
    <x v="65"/>
    <x v="559"/>
    <x v="65"/>
    <x v="0"/>
    <x v="344"/>
    <n v="1"/>
    <n v="275.52"/>
    <n v="881.21"/>
  </r>
  <r>
    <x v="65"/>
    <x v="560"/>
    <x v="65"/>
    <x v="1"/>
    <x v="345"/>
    <n v="1"/>
    <n v="46.11"/>
    <n v="150.61000000000001"/>
  </r>
  <r>
    <x v="65"/>
    <x v="561"/>
    <x v="65"/>
    <x v="3"/>
    <x v="346"/>
    <n v="1"/>
    <n v="21.27"/>
    <n v="58.48"/>
  </r>
  <r>
    <x v="65"/>
    <x v="562"/>
    <x v="65"/>
    <x v="3"/>
    <x v="164"/>
    <n v="1"/>
    <n v="1.5840000000000001"/>
    <n v="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6" minRefreshableVersion="3" useAutoFormatting="1" itemPrintTitles="1" createdVersion="4" indent="0" outline="1" outlineData="1" multipleFieldFilters="0" rowHeaderCaption=" IBBS(1) - 3. Düzey">
  <location ref="B3:I641" firstHeaderRow="0" firstDataRow="1" firstDataCol="5"/>
  <pivotFields count="8">
    <pivotField axis="axisRow" outline="0" showAll="0" sortType="ascending" defaultSubtotal="0">
      <items count="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m="1" x="67"/>
        <item x="64"/>
        <item m="1" x="66"/>
        <item x="65"/>
      </items>
    </pivotField>
    <pivotField axis="axisRow" outline="0" showAll="0" defaultSubtotal="0">
      <items count="583">
        <item x="314"/>
        <item x="408"/>
        <item x="60"/>
        <item x="535"/>
        <item x="358"/>
        <item x="236"/>
        <item x="237"/>
        <item x="534"/>
        <item x="8"/>
        <item x="3"/>
        <item x="49"/>
        <item x="268"/>
        <item x="9"/>
        <item x="443"/>
        <item x="449"/>
        <item x="390"/>
        <item x="395"/>
        <item x="370"/>
        <item x="315"/>
        <item x="379"/>
        <item x="510"/>
        <item x="450"/>
        <item x="93"/>
        <item x="451"/>
        <item x="94"/>
        <item x="559"/>
        <item x="238"/>
        <item x="95"/>
        <item x="168"/>
        <item x="352"/>
        <item x="342"/>
        <item x="316"/>
        <item x="422"/>
        <item x="317"/>
        <item x="343"/>
        <item x="466"/>
        <item x="423"/>
        <item x="490"/>
        <item x="371"/>
        <item x="21"/>
        <item x="22"/>
        <item x="23"/>
        <item x="24"/>
        <item x="25"/>
        <item m="1" x="571"/>
        <item x="220"/>
        <item x="169"/>
        <item x="279"/>
        <item x="409"/>
        <item x="145"/>
        <item x="26"/>
        <item x="537"/>
        <item x="478"/>
        <item x="318"/>
        <item x="85"/>
        <item x="319"/>
        <item x="561"/>
        <item x="266"/>
        <item x="4"/>
        <item x="487"/>
        <item x="488"/>
        <item x="221"/>
        <item x="539"/>
        <item x="301"/>
        <item x="144"/>
        <item x="10"/>
        <item x="11"/>
        <item x="269"/>
        <item x="541"/>
        <item m="1" x="574"/>
        <item x="239"/>
        <item x="554"/>
        <item x="146"/>
        <item x="50"/>
        <item x="280"/>
        <item x="82"/>
        <item x="359"/>
        <item x="54"/>
        <item x="96"/>
        <item x="542"/>
        <item x="543"/>
        <item x="372"/>
        <item x="55"/>
        <item x="226"/>
        <item x="444"/>
        <item x="491"/>
        <item x="424"/>
        <item x="320"/>
        <item x="70"/>
        <item x="410"/>
        <item x="203"/>
        <item x="12"/>
        <item x="321"/>
        <item m="1" x="580"/>
        <item x="557"/>
        <item x="322"/>
        <item x="425"/>
        <item x="479"/>
        <item x="151"/>
        <item x="7"/>
        <item x="27"/>
        <item x="480"/>
        <item x="219"/>
        <item x="323"/>
        <item x="227"/>
        <item x="233"/>
        <item x="229"/>
        <item x="324"/>
        <item x="325"/>
        <item x="285"/>
        <item x="170"/>
        <item x="1"/>
        <item x="116"/>
        <item x="71"/>
        <item x="525"/>
        <item x="97"/>
        <item x="243"/>
        <item x="78"/>
        <item m="1" x="566"/>
        <item x="64"/>
        <item x="373"/>
        <item x="426"/>
        <item x="283"/>
        <item x="244"/>
        <item x="124"/>
        <item x="118"/>
        <item x="155"/>
        <item x="86"/>
        <item x="87"/>
        <item x="56"/>
        <item x="360"/>
        <item x="13"/>
        <item x="65"/>
        <item x="106"/>
        <item x="201"/>
        <item x="171"/>
        <item x="14"/>
        <item x="81"/>
        <item x="391"/>
        <item x="504"/>
        <item x="42"/>
        <item x="98"/>
        <item x="35"/>
        <item x="526"/>
        <item x="147"/>
        <item x="427"/>
        <item x="15"/>
        <item x="62"/>
        <item x="544"/>
        <item x="374"/>
        <item x="452"/>
        <item x="302"/>
        <item x="303"/>
        <item m="1" x="572"/>
        <item x="68"/>
        <item x="16"/>
        <item x="43"/>
        <item x="37"/>
        <item x="125"/>
        <item x="126"/>
        <item x="251"/>
        <item x="252"/>
        <item m="1" x="577"/>
        <item m="1" x="579"/>
        <item x="204"/>
        <item x="263"/>
        <item x="428"/>
        <item x="429"/>
        <item x="281"/>
        <item x="503"/>
        <item x="511"/>
        <item x="84"/>
        <item x="421"/>
        <item x="453"/>
        <item x="99"/>
        <item x="29"/>
        <item x="28"/>
        <item x="127"/>
        <item x="128"/>
        <item x="5"/>
        <item x="20"/>
        <item x="445"/>
        <item x="172"/>
        <item x="558"/>
        <item x="496"/>
        <item x="375"/>
        <item x="454"/>
        <item x="545"/>
        <item x="363"/>
        <item m="1" x="570"/>
        <item x="476"/>
        <item x="148"/>
        <item x="120"/>
        <item x="211"/>
        <item x="173"/>
        <item x="258"/>
        <item x="76"/>
        <item x="30"/>
        <item x="240"/>
        <item x="0"/>
        <item x="44"/>
        <item x="45"/>
        <item x="506"/>
        <item x="455"/>
        <item x="326"/>
        <item x="88"/>
        <item x="174"/>
        <item x="327"/>
        <item x="416"/>
        <item x="282"/>
        <item x="446"/>
        <item x="507"/>
        <item x="175"/>
        <item x="417"/>
        <item x="217"/>
        <item x="59"/>
        <item x="222"/>
        <item x="63"/>
        <item x="66"/>
        <item x="467"/>
        <item x="512"/>
        <item x="513"/>
        <item x="205"/>
        <item x="328"/>
        <item x="361"/>
        <item x="407"/>
        <item x="299"/>
        <item x="411"/>
        <item x="40"/>
        <item x="80"/>
        <item x="41"/>
        <item x="430"/>
        <item x="376"/>
        <item x="546"/>
        <item x="304"/>
        <item x="176"/>
        <item x="412"/>
        <item x="206"/>
        <item x="79"/>
        <item x="377"/>
        <item x="378"/>
        <item x="456"/>
        <item x="532"/>
        <item x="177"/>
        <item x="178"/>
        <item x="186"/>
        <item x="202"/>
        <item x="72"/>
        <item x="179"/>
        <item x="457"/>
        <item x="458"/>
        <item x="459"/>
        <item x="460"/>
        <item x="481"/>
        <item x="180"/>
        <item x="540"/>
        <item x="181"/>
        <item x="31"/>
        <item x="129"/>
        <item x="73"/>
        <item x="265"/>
        <item x="380"/>
        <item x="36"/>
        <item x="482"/>
        <item x="514"/>
        <item x="508"/>
        <item x="329"/>
        <item x="89"/>
        <item m="1" x="581"/>
        <item x="182"/>
        <item x="381"/>
        <item x="538"/>
        <item x="166"/>
        <item x="130"/>
        <item x="57"/>
        <item x="560"/>
        <item m="1" x="578"/>
        <item x="382"/>
        <item m="1" x="565"/>
        <item x="392"/>
        <item x="241"/>
        <item x="547"/>
        <item x="115"/>
        <item m="1" x="568"/>
        <item x="245"/>
        <item x="183"/>
        <item x="131"/>
        <item x="100"/>
        <item x="67"/>
        <item x="132"/>
        <item x="74"/>
        <item x="447"/>
        <item x="212"/>
        <item x="184"/>
        <item x="555"/>
        <item x="556"/>
        <item x="286"/>
        <item x="133"/>
        <item m="1" x="576"/>
        <item x="164"/>
        <item x="101"/>
        <item x="284"/>
        <item x="149"/>
        <item x="530"/>
        <item x="330"/>
        <item x="134"/>
        <item x="135"/>
        <item x="477"/>
        <item m="1" x="569"/>
        <item x="498"/>
        <item x="305"/>
        <item x="230"/>
        <item x="448"/>
        <item x="528"/>
        <item x="364"/>
        <item x="548"/>
        <item x="383"/>
        <item x="431"/>
        <item x="246"/>
        <item x="492"/>
        <item x="288"/>
        <item x="362"/>
        <item x="331"/>
        <item x="306"/>
        <item x="536"/>
        <item x="150"/>
        <item x="46"/>
        <item m="1" x="582"/>
        <item x="384"/>
        <item x="461"/>
        <item x="152"/>
        <item x="61"/>
        <item x="432"/>
        <item x="75"/>
        <item x="58"/>
        <item x="549"/>
        <item x="225"/>
        <item x="300"/>
        <item x="264"/>
        <item m="1" x="575"/>
        <item x="247"/>
        <item x="185"/>
        <item x="153"/>
        <item x="289"/>
        <item x="207"/>
        <item x="522"/>
        <item x="509"/>
        <item x="248"/>
        <item x="418"/>
        <item x="223"/>
        <item x="154"/>
        <item x="529"/>
        <item x="208"/>
        <item x="332"/>
        <item x="333"/>
        <item x="209"/>
        <item x="493"/>
        <item x="353"/>
        <item x="494"/>
        <item x="495"/>
        <item x="242"/>
        <item x="515"/>
        <item x="462"/>
        <item x="550"/>
        <item x="6"/>
        <item x="235"/>
        <item x="385"/>
        <item x="499"/>
        <item x="485"/>
        <item x="167"/>
        <item x="102"/>
        <item x="334"/>
        <item x="47"/>
        <item x="39"/>
        <item x="187"/>
        <item x="386"/>
        <item x="117"/>
        <item x="551"/>
        <item x="188"/>
        <item x="307"/>
        <item x="518"/>
        <item x="189"/>
        <item x="259"/>
        <item x="190"/>
        <item x="387"/>
        <item m="1" x="564"/>
        <item x="103"/>
        <item x="104"/>
        <item x="505"/>
        <item x="393"/>
        <item x="335"/>
        <item x="191"/>
        <item x="136"/>
        <item x="468"/>
        <item x="388"/>
        <item x="290"/>
        <item x="92"/>
        <item x="224"/>
        <item x="463"/>
        <item x="249"/>
        <item x="48"/>
        <item m="1" x="563"/>
        <item m="1" x="567"/>
        <item x="527"/>
        <item x="413"/>
        <item x="414"/>
        <item x="213"/>
        <item x="403"/>
        <item x="336"/>
        <item x="337"/>
        <item x="192"/>
        <item x="483"/>
        <item x="531"/>
        <item x="313"/>
        <item x="338"/>
        <item x="339"/>
        <item x="231"/>
        <item x="253"/>
        <item x="262"/>
        <item x="210"/>
        <item x="138"/>
        <item x="137"/>
        <item x="228"/>
        <item x="105"/>
        <item x="308"/>
        <item x="309"/>
        <item x="193"/>
        <item x="270"/>
        <item x="310"/>
        <item x="433"/>
        <item x="119"/>
        <item x="278"/>
        <item x="156"/>
        <item x="464"/>
        <item x="465"/>
        <item x="139"/>
        <item x="523"/>
        <item x="250"/>
        <item x="291"/>
        <item x="419"/>
        <item x="165"/>
        <item x="489"/>
        <item x="340"/>
        <item x="415"/>
        <item x="341"/>
        <item x="484"/>
        <item x="389"/>
        <item x="271"/>
        <item x="232"/>
        <item x="394"/>
        <item m="1" x="573"/>
        <item x="194"/>
        <item x="17"/>
        <item x="32"/>
        <item x="38"/>
        <item x="51"/>
        <item x="52"/>
        <item x="83"/>
        <item x="90"/>
        <item x="91"/>
        <item x="107"/>
        <item x="108"/>
        <item x="109"/>
        <item x="110"/>
        <item x="111"/>
        <item x="112"/>
        <item x="140"/>
        <item x="141"/>
        <item x="142"/>
        <item x="157"/>
        <item x="158"/>
        <item x="159"/>
        <item x="160"/>
        <item x="161"/>
        <item x="162"/>
        <item x="163"/>
        <item x="195"/>
        <item x="196"/>
        <item x="197"/>
        <item x="214"/>
        <item x="215"/>
        <item x="216"/>
        <item x="218"/>
        <item x="234"/>
        <item x="254"/>
        <item x="255"/>
        <item x="256"/>
        <item x="260"/>
        <item x="272"/>
        <item x="273"/>
        <item x="274"/>
        <item x="292"/>
        <item x="293"/>
        <item x="294"/>
        <item x="295"/>
        <item x="296"/>
        <item x="53"/>
        <item x="344"/>
        <item x="345"/>
        <item x="346"/>
        <item x="347"/>
        <item x="348"/>
        <item x="349"/>
        <item x="350"/>
        <item x="351"/>
        <item x="365"/>
        <item x="396"/>
        <item x="397"/>
        <item x="398"/>
        <item x="399"/>
        <item x="400"/>
        <item x="401"/>
        <item x="402"/>
        <item x="434"/>
        <item x="435"/>
        <item x="469"/>
        <item x="470"/>
        <item x="471"/>
        <item x="472"/>
        <item x="473"/>
        <item x="486"/>
        <item x="355"/>
        <item x="500"/>
        <item x="501"/>
        <item x="516"/>
        <item x="517"/>
        <item x="524"/>
        <item x="552"/>
        <item x="553"/>
        <item x="562"/>
        <item x="33"/>
        <item x="34"/>
        <item x="77"/>
        <item x="113"/>
        <item x="121"/>
        <item x="122"/>
        <item x="143"/>
        <item x="198"/>
        <item x="199"/>
        <item x="200"/>
        <item x="257"/>
        <item x="261"/>
        <item x="275"/>
        <item x="276"/>
        <item x="311"/>
        <item x="312"/>
        <item x="354"/>
        <item x="366"/>
        <item x="367"/>
        <item x="368"/>
        <item x="404"/>
        <item x="405"/>
        <item x="420"/>
        <item x="436"/>
        <item x="437"/>
        <item x="438"/>
        <item x="439"/>
        <item x="474"/>
        <item x="497"/>
        <item x="502"/>
        <item x="519"/>
        <item x="2"/>
        <item x="18"/>
        <item x="19"/>
        <item x="69"/>
        <item x="114"/>
        <item x="123"/>
        <item x="267"/>
        <item x="277"/>
        <item x="287"/>
        <item x="297"/>
        <item x="298"/>
        <item x="356"/>
        <item x="357"/>
        <item x="369"/>
        <item x="406"/>
        <item x="440"/>
        <item x="441"/>
        <item x="442"/>
        <item x="475"/>
        <item x="520"/>
        <item x="521"/>
        <item x="533"/>
      </items>
    </pivotField>
    <pivotField axis="axisRow" outline="0" showAll="0">
      <items count="71">
        <item x="19"/>
        <item x="61"/>
        <item x="5"/>
        <item x="39"/>
        <item x="14"/>
        <item x="17"/>
        <item x="51"/>
        <item x="44"/>
        <item x="2"/>
        <item x="0"/>
        <item x="32"/>
        <item x="64"/>
        <item x="48"/>
        <item x="9"/>
        <item x="54"/>
        <item x="58"/>
        <item x="13"/>
        <item x="7"/>
        <item x="34"/>
        <item x="38"/>
        <item x="3"/>
        <item x="63"/>
        <item x="12"/>
        <item x="53"/>
        <item x="47"/>
        <item x="46"/>
        <item x="8"/>
        <item x="60"/>
        <item x="42"/>
        <item x="45"/>
        <item x="59"/>
        <item x="21"/>
        <item x="50"/>
        <item x="18"/>
        <item x="22"/>
        <item x="31"/>
        <item x="16"/>
        <item x="49"/>
        <item x="33"/>
        <item x="27"/>
        <item x="24"/>
        <item x="10"/>
        <item x="15"/>
        <item x="6"/>
        <item x="52"/>
        <item m="1" x="66"/>
        <item x="20"/>
        <item x="4"/>
        <item x="57"/>
        <item x="26"/>
        <item x="25"/>
        <item x="41"/>
        <item x="23"/>
        <item x="43"/>
        <item x="11"/>
        <item x="36"/>
        <item x="65"/>
        <item x="35"/>
        <item x="28"/>
        <item x="62"/>
        <item m="1" x="69"/>
        <item x="37"/>
        <item x="40"/>
        <item x="55"/>
        <item x="56"/>
        <item x="30"/>
        <item x="29"/>
        <item x="1"/>
        <item m="1" x="67"/>
        <item m="1" x="68"/>
        <item t="default"/>
      </items>
    </pivotField>
    <pivotField axis="axisRow" outline="0" showAll="0" defaultSubtotal="0">
      <items count="9">
        <item x="0"/>
        <item x="5"/>
        <item x="8"/>
        <item x="1"/>
        <item x="3"/>
        <item x="6"/>
        <item x="2"/>
        <item x="7"/>
        <item x="4"/>
      </items>
    </pivotField>
    <pivotField axis="axisRow" showAll="0">
      <items count="369">
        <item x="148"/>
        <item x="149"/>
        <item x="205"/>
        <item x="62"/>
        <item x="37"/>
        <item x="169"/>
        <item x="26"/>
        <item x="40"/>
        <item x="113"/>
        <item x="131"/>
        <item x="35"/>
        <item x="164"/>
        <item x="60"/>
        <item x="23"/>
        <item x="154"/>
        <item x="69"/>
        <item m="1" x="357"/>
        <item x="142"/>
        <item x="315"/>
        <item x="110"/>
        <item x="330"/>
        <item x="331"/>
        <item x="109"/>
        <item x="59"/>
        <item m="1" x="348"/>
        <item m="1" x="358"/>
        <item x="280"/>
        <item x="58"/>
        <item x="80"/>
        <item x="82"/>
        <item m="1" x="356"/>
        <item x="43"/>
        <item x="79"/>
        <item x="100"/>
        <item x="7"/>
        <item x="0"/>
        <item x="14"/>
        <item x="15"/>
        <item x="5"/>
        <item x="16"/>
        <item x="17"/>
        <item x="4"/>
        <item x="52"/>
        <item x="1"/>
        <item x="115"/>
        <item x="18"/>
        <item x="3"/>
        <item x="8"/>
        <item m="1" x="354"/>
        <item m="1" x="366"/>
        <item m="1" x="350"/>
        <item m="1" x="359"/>
        <item x="133"/>
        <item x="185"/>
        <item m="1" x="353"/>
        <item m="1" x="360"/>
        <item x="56"/>
        <item x="144"/>
        <item x="313"/>
        <item x="198"/>
        <item x="118"/>
        <item x="150"/>
        <item x="203"/>
        <item x="194"/>
        <item x="344"/>
        <item x="19"/>
        <item x="275"/>
        <item x="39"/>
        <item x="165"/>
        <item x="209"/>
        <item x="215"/>
        <item x="216"/>
        <item x="83"/>
        <item x="45"/>
        <item x="186"/>
        <item x="24"/>
        <item x="323"/>
        <item x="30"/>
        <item x="44"/>
        <item x="117"/>
        <item x="302"/>
        <item x="46"/>
        <item x="208"/>
        <item x="285"/>
        <item x="225"/>
        <item x="333"/>
        <item x="70"/>
        <item x="245"/>
        <item x="96"/>
        <item x="210"/>
        <item x="66"/>
        <item x="265"/>
        <item x="184"/>
        <item x="218"/>
        <item x="89"/>
        <item x="121"/>
        <item x="235"/>
        <item x="251"/>
        <item x="127"/>
        <item x="316"/>
        <item x="212"/>
        <item x="125"/>
        <item x="10"/>
        <item x="63"/>
        <item x="332"/>
        <item x="281"/>
        <item x="181"/>
        <item x="68"/>
        <item x="296"/>
        <item x="147"/>
        <item x="50"/>
        <item x="213"/>
        <item x="337"/>
        <item x="291"/>
        <item x="256"/>
        <item x="226"/>
        <item x="217"/>
        <item x="274"/>
        <item x="187"/>
        <item x="71"/>
        <item x="258"/>
        <item x="202"/>
        <item x="65"/>
        <item x="224"/>
        <item x="49"/>
        <item x="101"/>
        <item x="201"/>
        <item x="199"/>
        <item x="156"/>
        <item x="126"/>
        <item x="247"/>
        <item x="28"/>
        <item x="92"/>
        <item x="95"/>
        <item x="253"/>
        <item x="51"/>
        <item x="197"/>
        <item x="20"/>
        <item x="220"/>
        <item x="88"/>
        <item x="91"/>
        <item x="240"/>
        <item x="120"/>
        <item x="207"/>
        <item x="145"/>
        <item x="87"/>
        <item x="143"/>
        <item x="38"/>
        <item x="259"/>
        <item x="290"/>
        <item x="73"/>
        <item x="219"/>
        <item x="222"/>
        <item x="273"/>
        <item x="293"/>
        <item x="328"/>
        <item x="223"/>
        <item x="76"/>
        <item x="155"/>
        <item x="93"/>
        <item x="248"/>
        <item x="27"/>
        <item x="292"/>
        <item x="132"/>
        <item x="29"/>
        <item x="171"/>
        <item x="9"/>
        <item x="246"/>
        <item x="6"/>
        <item x="119"/>
        <item x="238"/>
        <item x="221"/>
        <item x="241"/>
        <item x="86"/>
        <item x="345"/>
        <item x="214"/>
        <item x="228"/>
        <item x="160"/>
        <item x="77"/>
        <item x="33"/>
        <item x="324"/>
        <item x="318"/>
        <item x="106"/>
        <item x="84"/>
        <item x="306"/>
        <item x="47"/>
        <item x="152"/>
        <item x="307"/>
        <item x="173"/>
        <item x="305"/>
        <item x="294"/>
        <item x="263"/>
        <item x="137"/>
        <item x="262"/>
        <item x="32"/>
        <item x="278"/>
        <item x="271"/>
        <item x="242"/>
        <item x="260"/>
        <item x="42"/>
        <item x="249"/>
        <item x="243"/>
        <item x="276"/>
        <item x="264"/>
        <item x="136"/>
        <item x="138"/>
        <item x="161"/>
        <item x="159"/>
        <item x="227"/>
        <item x="342"/>
        <item x="168"/>
        <item x="277"/>
        <item x="107"/>
        <item x="279"/>
        <item x="67"/>
        <item x="346"/>
        <item m="1" x="362"/>
        <item m="1" x="365"/>
        <item m="1" x="351"/>
        <item m="1" x="367"/>
        <item m="1" x="361"/>
        <item m="1" x="364"/>
        <item m="1" x="355"/>
        <item m="1" x="349"/>
        <item m="1" x="347"/>
        <item x="108"/>
        <item x="319"/>
        <item x="11"/>
        <item x="21"/>
        <item x="25"/>
        <item x="31"/>
        <item x="34"/>
        <item x="41"/>
        <item x="53"/>
        <item x="54"/>
        <item x="55"/>
        <item x="57"/>
        <item x="61"/>
        <item x="64"/>
        <item x="72"/>
        <item x="74"/>
        <item x="75"/>
        <item x="78"/>
        <item x="90"/>
        <item x="94"/>
        <item x="97"/>
        <item x="98"/>
        <item x="103"/>
        <item x="104"/>
        <item x="105"/>
        <item x="111"/>
        <item x="112"/>
        <item x="114"/>
        <item x="116"/>
        <item x="122"/>
        <item x="123"/>
        <item x="124"/>
        <item x="128"/>
        <item x="129"/>
        <item x="130"/>
        <item x="134"/>
        <item x="135"/>
        <item x="139"/>
        <item x="140"/>
        <item x="141"/>
        <item x="146"/>
        <item x="151"/>
        <item x="153"/>
        <item x="157"/>
        <item x="158"/>
        <item x="162"/>
        <item x="163"/>
        <item x="166"/>
        <item x="167"/>
        <item x="172"/>
        <item x="174"/>
        <item x="175"/>
        <item x="176"/>
        <item x="178"/>
        <item x="179"/>
        <item x="180"/>
        <item x="182"/>
        <item x="188"/>
        <item x="189"/>
        <item x="190"/>
        <item x="191"/>
        <item x="195"/>
        <item x="196"/>
        <item x="200"/>
        <item x="204"/>
        <item x="206"/>
        <item x="211"/>
        <item x="229"/>
        <item x="230"/>
        <item x="231"/>
        <item x="232"/>
        <item x="233"/>
        <item x="234"/>
        <item x="239"/>
        <item x="250"/>
        <item x="252"/>
        <item x="254"/>
        <item x="255"/>
        <item x="257"/>
        <item x="261"/>
        <item x="266"/>
        <item x="267"/>
        <item x="268"/>
        <item x="269"/>
        <item x="270"/>
        <item x="282"/>
        <item x="283"/>
        <item x="284"/>
        <item x="286"/>
        <item x="287"/>
        <item x="295"/>
        <item x="297"/>
        <item x="298"/>
        <item x="299"/>
        <item x="300"/>
        <item x="301"/>
        <item x="303"/>
        <item x="304"/>
        <item x="308"/>
        <item x="309"/>
        <item x="310"/>
        <item x="312"/>
        <item x="314"/>
        <item x="317"/>
        <item x="320"/>
        <item x="321"/>
        <item x="322"/>
        <item x="325"/>
        <item x="326"/>
        <item m="1" x="352"/>
        <item x="329"/>
        <item x="334"/>
        <item x="335"/>
        <item x="336"/>
        <item x="338"/>
        <item x="339"/>
        <item x="341"/>
        <item x="343"/>
        <item x="22"/>
        <item x="2"/>
        <item x="12"/>
        <item x="13"/>
        <item x="36"/>
        <item x="48"/>
        <item x="81"/>
        <item x="85"/>
        <item x="99"/>
        <item x="102"/>
        <item x="170"/>
        <item x="177"/>
        <item x="183"/>
        <item x="192"/>
        <item x="193"/>
        <item x="236"/>
        <item x="237"/>
        <item x="244"/>
        <item x="272"/>
        <item x="288"/>
        <item x="289"/>
        <item x="311"/>
        <item x="327"/>
        <item x="340"/>
        <item m="1" x="363"/>
        <item t="default"/>
      </items>
    </pivotField>
    <pivotField dataField="1" showAll="0" defaultSubtotal="0"/>
    <pivotField dataField="1" showAll="0"/>
    <pivotField dataField="1" showAll="0"/>
  </pivotFields>
  <rowFields count="5">
    <field x="0"/>
    <field x="2"/>
    <field x="1"/>
    <field x="3"/>
    <field x="4"/>
  </rowFields>
  <rowItems count="638">
    <i>
      <x/>
      <x v="9"/>
      <x v="111"/>
      <x/>
      <x v="43"/>
    </i>
    <i r="2">
      <x v="199"/>
      <x/>
      <x v="35"/>
    </i>
    <i t="default" r="1">
      <x v="9"/>
    </i>
    <i>
      <x v="1"/>
      <x v="67"/>
      <x v="561"/>
      <x/>
      <x v="344"/>
    </i>
    <i t="default" r="1">
      <x v="67"/>
    </i>
    <i>
      <x v="2"/>
      <x v="8"/>
      <x v="9"/>
      <x v="3"/>
      <x v="46"/>
    </i>
    <i r="2">
      <x v="58"/>
      <x v="3"/>
      <x v="43"/>
    </i>
    <i r="2">
      <x v="179"/>
      <x v="3"/>
      <x v="41"/>
    </i>
    <i r="2">
      <x v="364"/>
      <x v="3"/>
      <x v="46"/>
    </i>
    <i t="default" r="1">
      <x v="8"/>
    </i>
    <i>
      <x v="3"/>
      <x v="20"/>
      <x v="8"/>
      <x v="3"/>
      <x v="168"/>
    </i>
    <i r="2">
      <x v="12"/>
      <x v="3"/>
      <x v="168"/>
    </i>
    <i r="2">
      <x v="65"/>
      <x v="3"/>
      <x v="34"/>
    </i>
    <i r="2">
      <x v="66"/>
      <x v="3"/>
      <x v="34"/>
    </i>
    <i r="2">
      <x v="91"/>
      <x/>
      <x v="47"/>
    </i>
    <i r="2">
      <x v="99"/>
      <x v="3"/>
      <x v="38"/>
    </i>
    <i r="2">
      <x v="131"/>
      <x v="3"/>
      <x v="166"/>
    </i>
    <i r="2">
      <x v="136"/>
      <x v="3"/>
      <x v="102"/>
    </i>
    <i r="2">
      <x v="146"/>
      <x v="3"/>
      <x v="47"/>
    </i>
    <i r="2">
      <x v="155"/>
      <x v="3"/>
      <x v="46"/>
    </i>
    <i r="2">
      <x v="452"/>
      <x/>
      <x v="227"/>
    </i>
    <i r="2">
      <x v="562"/>
      <x/>
      <x v="345"/>
    </i>
    <i r="2">
      <x v="563"/>
      <x/>
      <x v="346"/>
    </i>
    <i t="default" r="1">
      <x v="20"/>
    </i>
    <i>
      <x v="4"/>
      <x v="47"/>
      <x v="39"/>
      <x v="3"/>
      <x v="37"/>
    </i>
    <i r="2">
      <x v="40"/>
      <x v="3"/>
      <x v="38"/>
    </i>
    <i r="2">
      <x v="41"/>
      <x v="3"/>
      <x v="39"/>
    </i>
    <i r="2">
      <x v="42"/>
      <x v="3"/>
      <x v="39"/>
    </i>
    <i r="2">
      <x v="43"/>
      <x v="3"/>
      <x v="40"/>
    </i>
    <i r="2">
      <x v="50"/>
      <x v="3"/>
      <x v="35"/>
    </i>
    <i r="2">
      <x v="100"/>
      <x v="3"/>
      <x v="45"/>
    </i>
    <i r="2">
      <x v="175"/>
      <x v="3"/>
      <x v="39"/>
    </i>
    <i r="2">
      <x v="176"/>
      <x/>
      <x v="65"/>
    </i>
    <i r="2">
      <x v="180"/>
      <x v="3"/>
      <x v="36"/>
    </i>
    <i r="2">
      <x v="197"/>
      <x v="3"/>
      <x v="43"/>
    </i>
    <i r="2">
      <x v="257"/>
      <x v="3"/>
      <x v="137"/>
    </i>
    <i r="2">
      <x v="453"/>
      <x v="3"/>
      <x v="228"/>
    </i>
    <i r="2">
      <x v="530"/>
      <x v="3"/>
      <x v="343"/>
    </i>
    <i r="2">
      <x v="531"/>
      <x v="3"/>
      <x v="343"/>
    </i>
    <i t="default" r="1">
      <x v="47"/>
    </i>
    <i>
      <x v="5"/>
      <x v="2"/>
      <x v="142"/>
      <x v="3"/>
      <x v="38"/>
    </i>
    <i t="default" r="1">
      <x v="2"/>
    </i>
    <i>
      <x v="6"/>
      <x v="43"/>
      <x v="157"/>
      <x v="3"/>
      <x v="75"/>
    </i>
    <i r="2">
      <x v="262"/>
      <x v="3"/>
      <x v="13"/>
    </i>
    <i r="2">
      <x v="454"/>
      <x v="3"/>
      <x v="229"/>
    </i>
    <i t="default" r="1">
      <x v="43"/>
    </i>
    <i>
      <x v="7"/>
      <x v="17"/>
      <x v="10"/>
      <x v="4"/>
      <x v="194"/>
    </i>
    <i r="2">
      <x v="73"/>
      <x/>
      <x v="179"/>
    </i>
    <i r="2">
      <x v="140"/>
      <x/>
      <x v="161"/>
    </i>
    <i r="2">
      <x v="156"/>
      <x v="3"/>
      <x v="46"/>
    </i>
    <i r="2">
      <x v="200"/>
      <x v="3"/>
      <x v="45"/>
    </i>
    <i r="2">
      <x v="201"/>
      <x v="3"/>
      <x v="131"/>
    </i>
    <i r="2">
      <x v="228"/>
      <x v="3"/>
      <x v="6"/>
    </i>
    <i r="2">
      <x v="230"/>
      <x v="3"/>
      <x v="6"/>
    </i>
    <i r="2">
      <x v="326"/>
      <x v="3"/>
      <x v="164"/>
    </i>
    <i r="2">
      <x v="372"/>
      <x v="3"/>
      <x v="77"/>
    </i>
    <i r="2">
      <x v="373"/>
      <x v="3"/>
      <x v="6"/>
    </i>
    <i r="2">
      <x v="400"/>
      <x v="6"/>
      <x v="230"/>
    </i>
    <i r="2">
      <x v="455"/>
      <x/>
      <x v="231"/>
    </i>
    <i t="default" r="1">
      <x v="17"/>
    </i>
    <i>
      <x v="8"/>
      <x v="26"/>
      <x v="456"/>
      <x/>
      <x v="10"/>
    </i>
    <i r="2">
      <x v="496"/>
      <x/>
      <x v="347"/>
    </i>
    <i t="default" r="1">
      <x v="26"/>
    </i>
    <i>
      <x v="9"/>
      <x v="13"/>
      <x v="77"/>
      <x v="3"/>
      <x v="4"/>
    </i>
    <i r="2">
      <x v="82"/>
      <x v="3"/>
      <x v="147"/>
    </i>
    <i r="2">
      <x v="129"/>
      <x v="8"/>
      <x v="67"/>
    </i>
    <i t="default" r="1">
      <x v="13"/>
    </i>
    <i>
      <x v="10"/>
      <x v="41"/>
      <x v="274"/>
      <x v="3"/>
      <x v="4"/>
    </i>
    <i t="default" r="1">
      <x v="41"/>
    </i>
    <i>
      <x v="11"/>
      <x v="54"/>
      <x v="2"/>
      <x v="3"/>
      <x v="232"/>
    </i>
    <i r="2">
      <x v="147"/>
      <x v="4"/>
      <x v="199"/>
    </i>
    <i r="2">
      <x v="215"/>
      <x v="3"/>
      <x v="7"/>
    </i>
    <i r="2">
      <x v="331"/>
      <x v="3"/>
      <x v="37"/>
    </i>
    <i r="2">
      <x v="334"/>
      <x v="3"/>
      <x v="7"/>
    </i>
    <i t="default" r="1">
      <x v="54"/>
    </i>
    <i>
      <x v="12"/>
      <x v="22"/>
      <x v="119"/>
      <x v="3"/>
      <x v="78"/>
    </i>
    <i r="2">
      <x v="132"/>
      <x v="3"/>
      <x v="31"/>
    </i>
    <i r="2">
      <x v="154"/>
      <x v="4"/>
      <x v="185"/>
    </i>
    <i r="2">
      <x v="217"/>
      <x/>
      <x v="31"/>
    </i>
    <i r="2">
      <x v="218"/>
      <x v="3"/>
      <x v="73"/>
    </i>
    <i r="2">
      <x v="288"/>
      <x v="3"/>
      <x v="81"/>
    </i>
    <i r="2">
      <x v="564"/>
      <x v="4"/>
      <x v="348"/>
    </i>
    <i t="default" r="1">
      <x v="22"/>
    </i>
    <i>
      <x v="13"/>
      <x v="16"/>
      <x v="88"/>
      <x v="3"/>
      <x v="124"/>
    </i>
    <i r="2">
      <x v="113"/>
      <x v="3"/>
      <x v="110"/>
    </i>
    <i r="2">
      <x v="196"/>
      <x v="3"/>
      <x v="235"/>
    </i>
    <i r="2">
      <x v="247"/>
      <x v="3"/>
      <x v="135"/>
    </i>
    <i r="2">
      <x v="259"/>
      <x v="3"/>
      <x v="42"/>
    </i>
    <i r="2">
      <x v="290"/>
      <x/>
      <x v="233"/>
    </i>
    <i r="2">
      <x v="333"/>
      <x v="3"/>
      <x v="234"/>
    </i>
    <i r="2">
      <x v="532"/>
      <x v="3"/>
      <x v="343"/>
    </i>
    <i t="default" r="1">
      <x v="16"/>
    </i>
    <i>
      <x v="14"/>
      <x v="4"/>
      <x v="117"/>
      <x v="3"/>
      <x v="56"/>
    </i>
    <i r="2">
      <x v="238"/>
      <x v="3"/>
      <x v="236"/>
    </i>
    <i t="default" r="1">
      <x v="4"/>
    </i>
    <i>
      <x v="15"/>
      <x v="42"/>
      <x v="75"/>
      <x v="3"/>
      <x v="6"/>
    </i>
    <i r="2">
      <x v="137"/>
      <x v="3"/>
      <x v="23"/>
    </i>
    <i r="2">
      <x v="196"/>
      <x v="3"/>
      <x v="12"/>
    </i>
    <i r="2">
      <x v="229"/>
      <x v="3"/>
      <x v="27"/>
    </i>
    <i r="2">
      <x v="457"/>
      <x v="3"/>
      <x v="237"/>
    </i>
    <i t="default" r="1">
      <x v="42"/>
    </i>
    <i>
      <x v="16"/>
      <x v="36"/>
      <x v="54"/>
      <x/>
      <x v="103"/>
    </i>
    <i r="2">
      <x v="127"/>
      <x v="3"/>
      <x v="238"/>
    </i>
    <i r="2">
      <x v="128"/>
      <x v="3"/>
      <x v="122"/>
    </i>
    <i r="2">
      <x v="171"/>
      <x v="3"/>
      <x v="3"/>
    </i>
    <i r="2">
      <x v="205"/>
      <x/>
      <x v="90"/>
    </i>
    <i r="2">
      <x v="267"/>
      <x v="3"/>
      <x v="45"/>
    </i>
    <i r="2">
      <x v="458"/>
      <x v="3"/>
      <x v="214"/>
    </i>
    <i r="2">
      <x v="459"/>
      <x v="3"/>
      <x v="107"/>
    </i>
    <i t="default" r="1">
      <x v="36"/>
    </i>
    <i>
      <x v="17"/>
      <x v="5"/>
      <x v="22"/>
      <x v="3"/>
      <x v="43"/>
    </i>
    <i r="2">
      <x v="24"/>
      <x v="3"/>
      <x v="47"/>
    </i>
    <i r="2">
      <x v="27"/>
      <x v="3"/>
      <x v="86"/>
    </i>
    <i r="2">
      <x v="78"/>
      <x v="3"/>
      <x v="119"/>
    </i>
    <i r="2">
      <x v="115"/>
      <x v="3"/>
      <x v="239"/>
    </i>
    <i r="2">
      <x v="133"/>
      <x v="4"/>
      <x v="178"/>
    </i>
    <i r="2">
      <x v="141"/>
      <x/>
      <x v="47"/>
    </i>
    <i r="2">
      <x v="174"/>
      <x v="3"/>
      <x v="150"/>
    </i>
    <i r="2">
      <x v="287"/>
      <x v="3"/>
      <x v="240"/>
    </i>
    <i r="2">
      <x v="300"/>
      <x v="3"/>
      <x v="241"/>
    </i>
    <i r="2">
      <x v="370"/>
      <x v="3"/>
      <x v="43"/>
    </i>
    <i r="2">
      <x v="386"/>
      <x v="3"/>
      <x v="45"/>
    </i>
    <i r="2">
      <x v="387"/>
      <x/>
      <x v="46"/>
    </i>
    <i r="2">
      <x v="396"/>
      <x v="3"/>
      <x v="15"/>
    </i>
    <i r="2">
      <x v="423"/>
      <x v="3"/>
      <x v="157"/>
    </i>
    <i r="2">
      <x v="460"/>
      <x/>
      <x v="242"/>
    </i>
    <i r="2">
      <x v="461"/>
      <x/>
      <x v="32"/>
    </i>
    <i r="2">
      <x v="462"/>
      <x v="3"/>
      <x v="214"/>
    </i>
    <i r="2">
      <x v="463"/>
      <x v="3"/>
      <x v="10"/>
    </i>
    <i r="2">
      <x v="464"/>
      <x v="3"/>
      <x v="27"/>
    </i>
    <i r="2">
      <x v="465"/>
      <x v="3"/>
      <x v="28"/>
    </i>
    <i r="2">
      <x v="533"/>
      <x v="3"/>
      <x v="343"/>
    </i>
    <i r="2">
      <x v="565"/>
      <x v="3"/>
      <x v="349"/>
    </i>
    <i t="default" r="1">
      <x v="5"/>
    </i>
    <i>
      <x v="18"/>
      <x v="33"/>
      <x v="112"/>
      <x v="3"/>
      <x v="29"/>
    </i>
    <i r="2">
      <x v="125"/>
      <x v="3"/>
      <x v="72"/>
    </i>
    <i r="2">
      <x v="192"/>
      <x v="4"/>
      <x v="183"/>
    </i>
    <i r="2">
      <x v="282"/>
      <x v="1"/>
      <x v="13"/>
    </i>
    <i r="2">
      <x v="376"/>
      <x v="3"/>
      <x v="35"/>
    </i>
    <i r="2">
      <x v="430"/>
      <x v="3"/>
      <x v="46"/>
    </i>
    <i r="2">
      <x v="534"/>
      <x v="3"/>
      <x v="343"/>
    </i>
    <i r="2">
      <x v="535"/>
      <x/>
      <x v="343"/>
    </i>
    <i r="2">
      <x v="566"/>
      <x/>
      <x v="350"/>
    </i>
    <i t="default" r="1">
      <x v="33"/>
    </i>
    <i>
      <x v="19"/>
      <x/>
      <x v="124"/>
      <x v="3"/>
      <x v="173"/>
    </i>
    <i r="2">
      <x v="147"/>
      <x v="3"/>
      <x v="351"/>
    </i>
    <i r="2">
      <x v="158"/>
      <x v="3"/>
      <x v="145"/>
    </i>
    <i r="2">
      <x v="159"/>
      <x v="3"/>
      <x v="139"/>
    </i>
    <i r="2">
      <x v="177"/>
      <x v="3"/>
      <x v="94"/>
    </i>
    <i r="2">
      <x v="178"/>
      <x/>
      <x v="47"/>
    </i>
    <i r="2">
      <x v="258"/>
      <x/>
      <x v="243"/>
    </i>
    <i r="2">
      <x v="273"/>
      <x v="3"/>
      <x v="140"/>
    </i>
    <i r="2">
      <x v="286"/>
      <x v="3"/>
      <x v="46"/>
    </i>
    <i r="2">
      <x v="289"/>
      <x/>
      <x v="132"/>
    </i>
    <i r="2">
      <x v="297"/>
      <x/>
      <x v="159"/>
    </i>
    <i r="2">
      <x v="305"/>
      <x/>
      <x v="244"/>
    </i>
    <i r="2">
      <x v="306"/>
      <x v="3"/>
      <x v="43"/>
    </i>
    <i r="2">
      <x v="392"/>
      <x v="3"/>
      <x v="133"/>
    </i>
    <i r="2">
      <x v="420"/>
      <x/>
      <x v="107"/>
    </i>
    <i r="2">
      <x v="421"/>
      <x v="5"/>
      <x v="88"/>
    </i>
    <i r="2">
      <x v="435"/>
      <x/>
      <x v="47"/>
    </i>
    <i r="2">
      <x v="466"/>
      <x/>
      <x v="245"/>
    </i>
    <i r="2">
      <x v="467"/>
      <x v="3"/>
      <x v="246"/>
    </i>
    <i r="2">
      <x v="468"/>
      <x v="3"/>
      <x v="31"/>
    </i>
    <i r="2">
      <x v="536"/>
      <x v="3"/>
      <x v="343"/>
    </i>
    <i t="default" r="1">
      <x/>
    </i>
    <i>
      <x v="20"/>
      <x v="46"/>
      <x v="49"/>
      <x v="3"/>
      <x v="46"/>
    </i>
    <i r="2">
      <x v="64"/>
      <x/>
      <x v="33"/>
    </i>
    <i r="2">
      <x v="72"/>
      <x v="3"/>
      <x v="41"/>
    </i>
    <i r="2">
      <x v="98"/>
      <x v="3"/>
      <x v="248"/>
    </i>
    <i r="2">
      <x v="126"/>
      <x v="4"/>
      <x v="182"/>
    </i>
    <i r="2">
      <x v="144"/>
      <x v="3"/>
      <x v="125"/>
    </i>
    <i r="2">
      <x v="191"/>
      <x v="3"/>
      <x v="352"/>
    </i>
    <i r="2">
      <x v="302"/>
      <x v="3"/>
      <x v="46"/>
    </i>
    <i r="2">
      <x v="325"/>
      <x v="3"/>
      <x v="247"/>
    </i>
    <i r="2">
      <x v="330"/>
      <x v="3"/>
      <x v="41"/>
    </i>
    <i r="2">
      <x v="342"/>
      <x v="3"/>
      <x v="125"/>
    </i>
    <i r="2">
      <x v="350"/>
      <x v="3"/>
      <x v="249"/>
    </i>
    <i r="2">
      <x v="432"/>
      <x v="4"/>
      <x v="212"/>
    </i>
    <i r="2">
      <x v="469"/>
      <x v="3"/>
      <x v="225"/>
    </i>
    <i r="2">
      <x v="470"/>
      <x v="3"/>
      <x v="22"/>
    </i>
    <i r="2">
      <x v="471"/>
      <x v="3"/>
      <x v="225"/>
    </i>
    <i r="2">
      <x v="472"/>
      <x v="3"/>
      <x v="19"/>
    </i>
    <i r="2">
      <x v="473"/>
      <x v="3"/>
      <x v="22"/>
    </i>
    <i r="2">
      <x v="474"/>
      <x/>
      <x v="250"/>
    </i>
    <i r="2">
      <x v="475"/>
      <x v="3"/>
      <x v="251"/>
    </i>
    <i t="default" r="1">
      <x v="46"/>
    </i>
    <i>
      <x v="21"/>
      <x v="31"/>
      <x v="299"/>
      <x v="3"/>
      <x v="8"/>
    </i>
    <i r="2">
      <x v="440"/>
      <x v="3"/>
      <x v="252"/>
    </i>
    <i t="default" r="1">
      <x v="31"/>
    </i>
    <i>
      <x v="22"/>
      <x v="34"/>
      <x v="28"/>
      <x v="3"/>
      <x v="44"/>
    </i>
    <i r="2">
      <x v="46"/>
      <x v="3"/>
      <x v="81"/>
    </i>
    <i r="2">
      <x v="110"/>
      <x v="3"/>
      <x v="253"/>
    </i>
    <i r="2">
      <x v="135"/>
      <x v="3"/>
      <x v="45"/>
    </i>
    <i r="2">
      <x v="182"/>
      <x v="3"/>
      <x v="45"/>
    </i>
    <i r="2">
      <x v="194"/>
      <x v="3"/>
      <x v="79"/>
    </i>
    <i r="2">
      <x v="206"/>
      <x v="3"/>
      <x v="46"/>
    </i>
    <i r="2">
      <x v="212"/>
      <x v="3"/>
      <x v="60"/>
    </i>
    <i r="2">
      <x v="235"/>
      <x v="3"/>
      <x v="46"/>
    </i>
    <i r="2">
      <x v="243"/>
      <x/>
      <x v="169"/>
    </i>
    <i r="2">
      <x v="244"/>
      <x v="3"/>
      <x v="142"/>
    </i>
    <i r="2">
      <x v="245"/>
      <x/>
      <x v="166"/>
    </i>
    <i r="2">
      <x v="248"/>
      <x v="3"/>
      <x v="44"/>
    </i>
    <i r="2">
      <x v="254"/>
      <x v="3"/>
      <x v="42"/>
    </i>
    <i r="2">
      <x v="256"/>
      <x/>
      <x v="95"/>
    </i>
    <i r="2">
      <x v="269"/>
      <x v="3"/>
      <x v="254"/>
    </i>
    <i r="2">
      <x v="272"/>
      <x v="3"/>
      <x v="32"/>
    </i>
    <i r="2">
      <x v="285"/>
      <x v="3"/>
      <x v="46"/>
    </i>
    <i r="2">
      <x v="293"/>
      <x v="3"/>
      <x v="255"/>
    </i>
    <i r="2">
      <x v="341"/>
      <x v="3"/>
      <x v="256"/>
    </i>
    <i r="2">
      <x v="369"/>
      <x/>
      <x v="37"/>
    </i>
    <i r="2">
      <x v="374"/>
      <x v="3"/>
      <x v="41"/>
    </i>
    <i r="2">
      <x v="378"/>
      <x v="3"/>
      <x v="44"/>
    </i>
    <i r="2">
      <x v="381"/>
      <x v="3"/>
      <x v="45"/>
    </i>
    <i r="2">
      <x v="383"/>
      <x v="3"/>
      <x v="101"/>
    </i>
    <i r="2">
      <x v="391"/>
      <x v="3"/>
      <x v="129"/>
    </i>
    <i r="2">
      <x v="410"/>
      <x v="3"/>
      <x v="98"/>
    </i>
    <i r="2">
      <x v="426"/>
      <x v="3"/>
      <x v="257"/>
    </i>
    <i r="2">
      <x v="451"/>
      <x v="3"/>
      <x v="86"/>
    </i>
    <i r="2">
      <x v="476"/>
      <x v="3"/>
      <x v="258"/>
    </i>
    <i r="2">
      <x v="477"/>
      <x v="3"/>
      <x v="259"/>
    </i>
    <i r="2">
      <x v="478"/>
      <x v="3"/>
      <x v="31"/>
    </i>
    <i r="2">
      <x v="537"/>
      <x v="3"/>
      <x v="343"/>
    </i>
    <i r="2">
      <x v="538"/>
      <x v="3"/>
      <x v="343"/>
    </i>
    <i r="2">
      <x v="539"/>
      <x v="3"/>
      <x v="343"/>
    </i>
    <i t="default" r="1">
      <x v="34"/>
    </i>
    <i>
      <x v="23"/>
      <x v="52"/>
      <x v="90"/>
      <x/>
      <x v="47"/>
    </i>
    <i r="2">
      <x v="134"/>
      <x v="3"/>
      <x v="28"/>
    </i>
    <i r="2">
      <x v="164"/>
      <x v="3"/>
      <x v="163"/>
    </i>
    <i r="2">
      <x v="193"/>
      <x v="4"/>
      <x v="204"/>
    </i>
    <i r="2">
      <x v="222"/>
      <x v="3"/>
      <x v="52"/>
    </i>
    <i r="2">
      <x v="237"/>
      <x v="3"/>
      <x v="43"/>
    </i>
    <i r="2">
      <x v="246"/>
      <x v="3"/>
      <x v="9"/>
    </i>
    <i r="2">
      <x v="292"/>
      <x v="4"/>
      <x v="192"/>
    </i>
    <i r="2">
      <x v="344"/>
      <x v="3"/>
      <x v="43"/>
    </i>
    <i r="2">
      <x v="352"/>
      <x v="3"/>
      <x v="46"/>
    </i>
    <i r="2">
      <x v="355"/>
      <x v="3"/>
      <x v="260"/>
    </i>
    <i r="2">
      <x v="406"/>
      <x v="4"/>
      <x v="205"/>
    </i>
    <i r="2">
      <x v="419"/>
      <x/>
      <x v="261"/>
    </i>
    <i r="2">
      <x v="479"/>
      <x v="3"/>
      <x v="262"/>
    </i>
    <i r="2">
      <x v="480"/>
      <x v="3"/>
      <x v="263"/>
    </i>
    <i r="2">
      <x v="481"/>
      <x v="3"/>
      <x v="264"/>
    </i>
    <i t="default" r="1">
      <x v="52"/>
    </i>
    <i>
      <x v="24"/>
      <x v="40"/>
      <x v="214"/>
      <x v="3"/>
      <x v="45"/>
    </i>
    <i r="2">
      <x v="482"/>
      <x v="3"/>
      <x v="237"/>
    </i>
    <i t="default" r="1">
      <x v="40"/>
    </i>
    <i>
      <x v="25"/>
      <x v="50"/>
      <x v="102"/>
      <x v="3"/>
      <x v="17"/>
    </i>
    <i t="default" r="1">
      <x v="50"/>
    </i>
    <i>
      <x v="26"/>
      <x v="49"/>
      <x v="45"/>
      <x v="3"/>
      <x v="146"/>
    </i>
    <i r="2">
      <x v="61"/>
      <x/>
      <x v="57"/>
    </i>
    <i r="2">
      <x v="216"/>
      <x v="3"/>
      <x v="144"/>
    </i>
    <i r="2">
      <x v="349"/>
      <x v="3"/>
      <x v="265"/>
    </i>
    <i r="2">
      <x v="397"/>
      <x v="3"/>
      <x v="109"/>
    </i>
    <i t="default" r="1">
      <x v="49"/>
    </i>
    <i>
      <x v="27"/>
      <x v="39"/>
      <x v="83"/>
      <x v="3"/>
      <x v="1"/>
    </i>
    <i r="2">
      <x v="104"/>
      <x v="3"/>
      <x v="35"/>
    </i>
    <i r="2">
      <x v="105"/>
      <x v="4"/>
      <x v="186"/>
    </i>
    <i r="2">
      <x v="106"/>
      <x/>
      <x v="61"/>
    </i>
    <i r="2">
      <x v="311"/>
      <x v="3"/>
      <x v="38"/>
    </i>
    <i r="2">
      <x v="336"/>
      <x v="3"/>
      <x/>
    </i>
    <i r="2">
      <x v="416"/>
      <x v="3"/>
      <x v="266"/>
    </i>
    <i r="2">
      <x v="422"/>
      <x/>
      <x v="42"/>
    </i>
    <i r="2">
      <x v="448"/>
      <x/>
      <x v="43"/>
    </i>
    <i r="2">
      <x v="483"/>
      <x/>
      <x v="267"/>
    </i>
    <i t="default" r="1">
      <x v="39"/>
    </i>
    <i>
      <x v="28"/>
      <x v="58"/>
      <x v="5"/>
      <x v="3"/>
      <x v="36"/>
    </i>
    <i r="2">
      <x v="6"/>
      <x v="3"/>
      <x v="37"/>
    </i>
    <i r="2">
      <x v="26"/>
      <x v="3"/>
      <x v="44"/>
    </i>
    <i r="2">
      <x v="70"/>
      <x v="3"/>
      <x v="44"/>
    </i>
    <i r="2">
      <x v="116"/>
      <x/>
      <x v="158"/>
    </i>
    <i r="2">
      <x v="123"/>
      <x v="3"/>
      <x v="128"/>
    </i>
    <i r="2">
      <x v="160"/>
      <x v="4"/>
      <x v="207"/>
    </i>
    <i r="2">
      <x v="161"/>
      <x v="4"/>
      <x v="177"/>
    </i>
    <i r="2">
      <x v="198"/>
      <x v="3"/>
      <x v="46"/>
    </i>
    <i r="2">
      <x v="280"/>
      <x v="3"/>
      <x v="44"/>
    </i>
    <i r="2">
      <x v="284"/>
      <x v="3"/>
      <x v="46"/>
    </i>
    <i r="2">
      <x v="318"/>
      <x/>
      <x v="46"/>
    </i>
    <i r="2">
      <x v="340"/>
      <x v="3"/>
      <x v="78"/>
    </i>
    <i r="2">
      <x v="347"/>
      <x v="3"/>
      <x v="268"/>
    </i>
    <i r="2">
      <x v="360"/>
      <x v="3"/>
      <x v="46"/>
    </i>
    <i r="2">
      <x v="365"/>
      <x v="3"/>
      <x v="14"/>
    </i>
    <i r="2">
      <x v="399"/>
      <x v="3"/>
      <x v="269"/>
    </i>
    <i r="2">
      <x v="417"/>
      <x v="4"/>
      <x v="206"/>
    </i>
    <i r="2">
      <x v="437"/>
      <x v="3"/>
      <x v="46"/>
    </i>
    <i r="2">
      <x v="484"/>
      <x v="3"/>
      <x v="270"/>
    </i>
    <i r="2">
      <x v="485"/>
      <x v="3"/>
      <x v="271"/>
    </i>
    <i r="2">
      <x v="486"/>
      <x v="3"/>
      <x v="11"/>
    </i>
    <i r="2">
      <x v="540"/>
      <x v="3"/>
      <x v="343"/>
    </i>
    <i t="default" r="1">
      <x v="58"/>
    </i>
    <i>
      <x v="29"/>
      <x v="66"/>
      <x v="195"/>
      <x v="3"/>
      <x v="68"/>
    </i>
    <i t="default" r="1">
      <x v="66"/>
    </i>
    <i>
      <x v="30"/>
      <x v="65"/>
      <x v="382"/>
      <x v="3"/>
      <x v="272"/>
    </i>
    <i r="2">
      <x v="487"/>
      <x v="3"/>
      <x v="273"/>
    </i>
    <i r="2">
      <x v="541"/>
      <x v="3"/>
      <x v="343"/>
    </i>
    <i t="default" r="1">
      <x v="65"/>
    </i>
    <i>
      <x v="31"/>
      <x v="35"/>
      <x v="165"/>
      <x v="4"/>
      <x v="210"/>
    </i>
    <i r="2">
      <x v="338"/>
      <x v="4"/>
      <x v="206"/>
    </i>
    <i r="2">
      <x v="418"/>
      <x v="3"/>
      <x v="46"/>
    </i>
    <i t="default" r="1">
      <x v="35"/>
    </i>
    <i>
      <x v="32"/>
      <x v="10"/>
      <x v="57"/>
      <x v="3"/>
      <x v="47"/>
    </i>
    <i r="2">
      <x v="260"/>
      <x v="3"/>
      <x v="5"/>
    </i>
    <i r="2">
      <x v="567"/>
      <x v="3"/>
      <x v="353"/>
    </i>
    <i t="default" r="1">
      <x v="10"/>
    </i>
    <i>
      <x v="33"/>
      <x v="38"/>
      <x v="11"/>
      <x v="3"/>
      <x v="131"/>
    </i>
    <i r="2">
      <x v="67"/>
      <x v="3"/>
      <x v="165"/>
    </i>
    <i r="2">
      <x v="427"/>
      <x v="3"/>
      <x v="274"/>
    </i>
    <i r="2">
      <x v="447"/>
      <x v="4"/>
      <x v="188"/>
    </i>
    <i r="2">
      <x v="488"/>
      <x v="3"/>
      <x v="275"/>
    </i>
    <i r="2">
      <x v="489"/>
      <x v="3"/>
      <x v="276"/>
    </i>
    <i r="2">
      <x v="490"/>
      <x v="3"/>
      <x v="277"/>
    </i>
    <i r="2">
      <x v="542"/>
      <x v="3"/>
      <x v="343"/>
    </i>
    <i r="2">
      <x v="543"/>
      <x v="3"/>
      <x v="343"/>
    </i>
    <i r="2">
      <x v="568"/>
      <x v="3"/>
      <x v="354"/>
    </i>
    <i t="default" r="1">
      <x v="38"/>
    </i>
    <i>
      <x v="34"/>
      <x v="18"/>
      <x v="431"/>
      <x v="3"/>
      <x v="46"/>
    </i>
    <i t="default" r="1">
      <x v="18"/>
    </i>
    <i>
      <x v="35"/>
      <x v="57"/>
      <x v="47"/>
      <x v="3"/>
      <x v="278"/>
    </i>
    <i r="2">
      <x v="74"/>
      <x/>
      <x v="279"/>
    </i>
    <i r="2">
      <x v="122"/>
      <x v="3"/>
      <x v="343"/>
    </i>
    <i r="2">
      <x v="168"/>
      <x v="3"/>
      <x v="280"/>
    </i>
    <i r="2">
      <x v="209"/>
      <x v="3"/>
      <x v="279"/>
    </i>
    <i t="default" r="1">
      <x v="57"/>
    </i>
    <i>
      <x v="36"/>
      <x v="55"/>
      <x v="109"/>
      <x v="3"/>
      <x v="106"/>
    </i>
    <i r="2">
      <x v="296"/>
      <x v="3"/>
      <x v="281"/>
    </i>
    <i r="2">
      <x v="301"/>
      <x v="3"/>
      <x v="8"/>
    </i>
    <i r="2">
      <x v="569"/>
      <x v="3"/>
      <x v="355"/>
    </i>
    <i t="default" r="1">
      <x v="55"/>
    </i>
    <i>
      <x v="37"/>
      <x v="61"/>
      <x v="320"/>
      <x v="3"/>
      <x v="92"/>
    </i>
    <i r="2">
      <x v="343"/>
      <x v="3"/>
      <x v="53"/>
    </i>
    <i r="2">
      <x v="395"/>
      <x/>
      <x v="74"/>
    </i>
    <i r="2">
      <x v="438"/>
      <x v="3"/>
      <x v="118"/>
    </i>
    <i r="2">
      <x v="491"/>
      <x v="3"/>
      <x v="47"/>
    </i>
    <i r="2">
      <x v="492"/>
      <x v="3"/>
      <x v="282"/>
    </i>
    <i r="2">
      <x v="493"/>
      <x v="3"/>
      <x v="283"/>
    </i>
    <i r="2">
      <x v="494"/>
      <x v="3"/>
      <x v="284"/>
    </i>
    <i r="2">
      <x v="495"/>
      <x v="3"/>
      <x v="285"/>
    </i>
    <i r="2">
      <x v="570"/>
      <x v="3"/>
      <x v="356"/>
    </i>
    <i r="2">
      <x v="571"/>
      <x v="3"/>
      <x v="357"/>
    </i>
    <i t="default" r="1">
      <x v="61"/>
    </i>
    <i>
      <x v="38"/>
      <x v="19"/>
      <x v="226"/>
      <x v="3"/>
      <x v="63"/>
    </i>
    <i r="2">
      <x v="337"/>
      <x v="3"/>
      <x v="131"/>
    </i>
    <i r="2">
      <x v="496"/>
      <x v="3"/>
      <x v="286"/>
    </i>
    <i t="default" r="1">
      <x v="19"/>
    </i>
    <i>
      <x v="39"/>
      <x v="3"/>
      <x v="63"/>
      <x v="3"/>
      <x v="287"/>
    </i>
    <i r="2">
      <x v="151"/>
      <x v="3"/>
      <x v="136"/>
    </i>
    <i r="2">
      <x v="152"/>
      <x v="3"/>
      <x v="59"/>
    </i>
    <i r="2">
      <x v="234"/>
      <x v="3"/>
      <x v="127"/>
    </i>
    <i r="2">
      <x v="310"/>
      <x v="3"/>
      <x v="288"/>
    </i>
    <i r="2">
      <x v="323"/>
      <x v="3"/>
      <x v="126"/>
    </i>
    <i r="2">
      <x v="379"/>
      <x v="3"/>
      <x v="46"/>
    </i>
    <i r="2">
      <x v="424"/>
      <x/>
      <x v="121"/>
    </i>
    <i r="2">
      <x v="425"/>
      <x v="3"/>
      <x v="62"/>
    </i>
    <i r="2">
      <x v="428"/>
      <x v="3"/>
      <x v="289"/>
    </i>
    <i r="2">
      <x v="544"/>
      <x v="3"/>
      <x v="343"/>
    </i>
    <i r="2">
      <x v="545"/>
      <x v="3"/>
      <x v="343"/>
    </i>
    <i t="default" r="1">
      <x v="3"/>
    </i>
    <i>
      <x v="40"/>
      <x v="62"/>
      <x/>
      <x v="3"/>
      <x v="290"/>
    </i>
    <i r="2">
      <x v="18"/>
      <x v="3"/>
      <x v="45"/>
    </i>
    <i r="2">
      <x v="29"/>
      <x v="3"/>
      <x v="96"/>
    </i>
    <i r="2">
      <x v="30"/>
      <x v="4"/>
      <x v="208"/>
    </i>
    <i r="2">
      <x v="31"/>
      <x v="3"/>
      <x v="143"/>
    </i>
    <i r="2">
      <x v="33"/>
      <x v="3"/>
      <x v="82"/>
    </i>
    <i r="2">
      <x v="34"/>
      <x v="4"/>
      <x v="176"/>
    </i>
    <i r="2">
      <x v="53"/>
      <x v="3"/>
      <x v="69"/>
    </i>
    <i r="2">
      <x v="55"/>
      <x v="3"/>
      <x v="89"/>
    </i>
    <i r="2">
      <x v="87"/>
      <x v="3"/>
      <x v="291"/>
    </i>
    <i r="2">
      <x v="92"/>
      <x v="3"/>
      <x v="100"/>
    </i>
    <i r="2">
      <x v="95"/>
      <x v="3"/>
      <x v="111"/>
    </i>
    <i r="2">
      <x v="103"/>
      <x v="3"/>
      <x v="175"/>
    </i>
    <i r="2">
      <x v="107"/>
      <x v="3"/>
      <x v="70"/>
    </i>
    <i r="2">
      <x v="108"/>
      <x v="3"/>
      <x v="71"/>
    </i>
    <i r="2">
      <x v="204"/>
      <x v="3"/>
      <x v="46"/>
    </i>
    <i r="2">
      <x v="207"/>
      <x v="3"/>
      <x v="116"/>
    </i>
    <i r="2">
      <x v="223"/>
      <x v="3"/>
      <x v="93"/>
    </i>
    <i r="2">
      <x v="266"/>
      <x v="3"/>
      <x v="151"/>
    </i>
    <i r="2">
      <x v="304"/>
      <x v="3"/>
      <x v="138"/>
    </i>
    <i r="2">
      <x v="322"/>
      <x v="3"/>
      <x v="171"/>
    </i>
    <i r="2">
      <x v="353"/>
      <x v="3"/>
      <x v="47"/>
    </i>
    <i r="2">
      <x v="354"/>
      <x v="3"/>
      <x v="47"/>
    </i>
    <i r="2">
      <x v="357"/>
      <x v="3"/>
      <x v="47"/>
    </i>
    <i r="2">
      <x v="371"/>
      <x v="3"/>
      <x v="152"/>
    </i>
    <i r="2">
      <x v="390"/>
      <x v="3"/>
      <x v="156"/>
    </i>
    <i r="2">
      <x v="408"/>
      <x v="3"/>
      <x v="151"/>
    </i>
    <i r="2">
      <x v="409"/>
      <x v="3"/>
      <x v="123"/>
    </i>
    <i r="2">
      <x v="413"/>
      <x v="3"/>
      <x v="2"/>
    </i>
    <i r="2">
      <x v="414"/>
      <x v="3"/>
      <x v="84"/>
    </i>
    <i r="2">
      <x v="415"/>
      <x v="3"/>
      <x v="115"/>
    </i>
    <i r="2">
      <x v="442"/>
      <x v="3"/>
      <x v="47"/>
    </i>
    <i r="2">
      <x v="444"/>
      <x v="3"/>
      <x v="45"/>
    </i>
    <i r="2">
      <x v="497"/>
      <x v="3"/>
      <x v="292"/>
    </i>
    <i r="2">
      <x v="498"/>
      <x v="3"/>
      <x v="293"/>
    </i>
    <i r="2">
      <x v="499"/>
      <x v="3"/>
      <x v="294"/>
    </i>
    <i r="2">
      <x v="500"/>
      <x v="3"/>
      <x v="295"/>
    </i>
    <i r="2">
      <x v="501"/>
      <x v="3"/>
      <x v="263"/>
    </i>
    <i r="2">
      <x v="502"/>
      <x v="3"/>
      <x v="296"/>
    </i>
    <i r="2">
      <x v="503"/>
      <x v="3"/>
      <x v="297"/>
    </i>
    <i r="2">
      <x v="504"/>
      <x v="3"/>
      <x v="267"/>
    </i>
    <i r="2">
      <x v="521"/>
      <x v="3"/>
      <x v="343"/>
    </i>
    <i r="2">
      <x v="546"/>
      <x v="3"/>
      <x v="343"/>
    </i>
    <i r="2">
      <x v="572"/>
      <x v="3"/>
      <x v="358"/>
    </i>
    <i r="2">
      <x v="573"/>
      <x v="3"/>
      <x v="359"/>
    </i>
    <i t="default" r="1">
      <x v="62"/>
    </i>
    <i>
      <x v="41"/>
      <x v="51"/>
      <x v="4"/>
      <x v="3"/>
      <x v="170"/>
    </i>
    <i r="2">
      <x v="76"/>
      <x v="3"/>
      <x v="298"/>
    </i>
    <i r="2">
      <x v="130"/>
      <x v="3"/>
      <x v="46"/>
    </i>
    <i r="2">
      <x v="188"/>
      <x v="4"/>
      <x v="197"/>
    </i>
    <i r="2">
      <x v="224"/>
      <x v="3"/>
      <x v="141"/>
    </i>
    <i r="2">
      <x v="314"/>
      <x v="4"/>
      <x v="208"/>
    </i>
    <i r="2">
      <x v="321"/>
      <x v="3"/>
      <x v="172"/>
    </i>
    <i r="2">
      <x v="505"/>
      <x v="4"/>
      <x v="201"/>
    </i>
    <i r="2">
      <x v="547"/>
      <x v="4"/>
      <x v="343"/>
    </i>
    <i r="2">
      <x v="548"/>
      <x v="4"/>
      <x v="343"/>
    </i>
    <i r="2">
      <x v="549"/>
      <x v="4"/>
      <x v="343"/>
    </i>
    <i r="2">
      <x v="574"/>
      <x v="3"/>
      <x v="360"/>
    </i>
    <i t="default" r="1">
      <x v="51"/>
    </i>
    <i>
      <x v="42"/>
      <x v="28"/>
      <x v="15"/>
      <x v="4"/>
      <x v="198"/>
    </i>
    <i r="2">
      <x v="16"/>
      <x/>
      <x v="91"/>
    </i>
    <i r="2">
      <x v="17"/>
      <x v="3"/>
      <x v="87"/>
    </i>
    <i r="2">
      <x v="19"/>
      <x v="3"/>
      <x v="299"/>
    </i>
    <i r="2">
      <x v="38"/>
      <x/>
      <x v="167"/>
    </i>
    <i r="2">
      <x v="81"/>
      <x v="3"/>
      <x v="130"/>
    </i>
    <i r="2">
      <x v="120"/>
      <x v="3"/>
      <x v="95"/>
    </i>
    <i r="2">
      <x v="122"/>
      <x v="3"/>
      <x v="160"/>
    </i>
    <i r="2">
      <x v="138"/>
      <x v="4"/>
      <x v="304"/>
    </i>
    <i r="2">
      <x v="149"/>
      <x v="3"/>
      <x v="200"/>
    </i>
    <i r="2">
      <x v="185"/>
      <x v="3"/>
      <x v="145"/>
    </i>
    <i r="2">
      <x v="232"/>
      <x v="3"/>
      <x v="145"/>
    </i>
    <i r="2">
      <x v="239"/>
      <x v="3"/>
      <x v="45"/>
    </i>
    <i r="2">
      <x v="240"/>
      <x v="3"/>
      <x v="46"/>
    </i>
    <i r="2">
      <x v="261"/>
      <x v="3"/>
      <x v="97"/>
    </i>
    <i r="2">
      <x v="270"/>
      <x v="3"/>
      <x v="300"/>
    </i>
    <i r="2">
      <x v="277"/>
      <x v="3"/>
      <x v="134"/>
    </i>
    <i r="2">
      <x v="279"/>
      <x v="4"/>
      <x v="193"/>
    </i>
    <i r="2">
      <x v="316"/>
      <x v="3"/>
      <x v="301"/>
    </i>
    <i r="2">
      <x v="328"/>
      <x v="3"/>
      <x v="302"/>
    </i>
    <i r="2">
      <x v="366"/>
      <x v="3"/>
      <x v="114"/>
    </i>
    <i r="2">
      <x v="375"/>
      <x v="3"/>
      <x v="47"/>
    </i>
    <i r="2">
      <x v="384"/>
      <x v="3"/>
      <x v="303"/>
    </i>
    <i r="2">
      <x v="389"/>
      <x v="4"/>
      <x v="191"/>
    </i>
    <i r="2">
      <x v="394"/>
      <x v="3"/>
      <x v="120"/>
    </i>
    <i r="2">
      <x v="407"/>
      <x v="4"/>
      <x v="196"/>
    </i>
    <i r="2">
      <x v="446"/>
      <x v="3"/>
      <x v="148"/>
    </i>
    <i r="2">
      <x v="449"/>
      <x v="4"/>
      <x v="203"/>
    </i>
    <i r="2">
      <x v="506"/>
      <x v="3"/>
      <x v="305"/>
    </i>
    <i r="2">
      <x v="507"/>
      <x v="3"/>
      <x v="306"/>
    </i>
    <i r="2">
      <x v="508"/>
      <x v="3"/>
      <x v="307"/>
    </i>
    <i r="2">
      <x v="509"/>
      <x v="3"/>
      <x v="306"/>
    </i>
    <i r="2">
      <x v="510"/>
      <x v="3"/>
      <x v="308"/>
    </i>
    <i r="2">
      <x v="511"/>
      <x v="3"/>
      <x v="309"/>
    </i>
    <i r="2">
      <x v="512"/>
      <x v="3"/>
      <x v="251"/>
    </i>
    <i r="2">
      <x v="550"/>
      <x v="3"/>
      <x v="343"/>
    </i>
    <i r="2">
      <x v="551"/>
      <x v="3"/>
      <x v="343"/>
    </i>
    <i r="2">
      <x v="575"/>
      <x v="3"/>
      <x v="361"/>
    </i>
    <i t="default" r="1">
      <x v="28"/>
    </i>
    <i>
      <x v="43"/>
      <x v="53"/>
      <x v="1"/>
      <x v="3"/>
      <x v="153"/>
    </i>
    <i r="2">
      <x v="48"/>
      <x v="3"/>
      <x v="117"/>
    </i>
    <i r="2">
      <x v="89"/>
      <x v="3"/>
      <x v="47"/>
    </i>
    <i r="2">
      <x v="208"/>
      <x v="4"/>
      <x v="202"/>
    </i>
    <i r="2">
      <x v="213"/>
      <x v="4"/>
      <x v="211"/>
    </i>
    <i r="2">
      <x v="225"/>
      <x v="3"/>
      <x v="14"/>
    </i>
    <i r="2">
      <x v="227"/>
      <x v="3"/>
      <x v="66"/>
    </i>
    <i r="2">
      <x v="236"/>
      <x v="3"/>
      <x v="47"/>
    </i>
    <i r="2">
      <x v="348"/>
      <x v="4"/>
      <x v="195"/>
    </i>
    <i r="2">
      <x v="404"/>
      <x v="3"/>
      <x v="47"/>
    </i>
    <i r="2">
      <x v="405"/>
      <x v="3"/>
      <x v="167"/>
    </i>
    <i r="2">
      <x v="439"/>
      <x v="4"/>
      <x v="213"/>
    </i>
    <i r="2">
      <x v="443"/>
      <x v="3"/>
      <x v="167"/>
    </i>
    <i r="2">
      <x v="552"/>
      <x v="4"/>
      <x v="343"/>
    </i>
    <i t="default" r="1">
      <x v="53"/>
    </i>
    <i>
      <x v="44"/>
      <x v="7"/>
      <x v="32"/>
      <x v="3"/>
      <x v="47"/>
    </i>
    <i r="2">
      <x v="36"/>
      <x v="3"/>
      <x v="105"/>
    </i>
    <i r="2">
      <x v="86"/>
      <x v="3"/>
      <x v="45"/>
    </i>
    <i r="2">
      <x v="96"/>
      <x v="3"/>
      <x v="46"/>
    </i>
    <i r="2">
      <x v="121"/>
      <x v="3"/>
      <x v="310"/>
    </i>
    <i r="2">
      <x v="145"/>
      <x v="3"/>
      <x v="137"/>
    </i>
    <i r="2">
      <x v="166"/>
      <x v="3"/>
      <x v="311"/>
    </i>
    <i r="2">
      <x v="167"/>
      <x v="3"/>
      <x v="312"/>
    </i>
    <i r="2">
      <x v="172"/>
      <x v="3"/>
      <x v="26"/>
    </i>
    <i r="2">
      <x v="231"/>
      <x v="3"/>
      <x v="46"/>
    </i>
    <i r="2">
      <x v="317"/>
      <x v="3"/>
      <x v="47"/>
    </i>
    <i r="2">
      <x v="332"/>
      <x v="3"/>
      <x v="83"/>
    </i>
    <i r="2">
      <x v="429"/>
      <x v="3"/>
      <x v="313"/>
    </i>
    <i r="2">
      <x v="513"/>
      <x/>
      <x v="314"/>
    </i>
    <i r="2">
      <x v="514"/>
      <x v="3"/>
      <x v="229"/>
    </i>
    <i r="2">
      <x v="553"/>
      <x v="3"/>
      <x v="343"/>
    </i>
    <i r="2">
      <x v="554"/>
      <x v="3"/>
      <x v="343"/>
    </i>
    <i r="2">
      <x v="555"/>
      <x v="3"/>
      <x v="343"/>
    </i>
    <i r="2">
      <x v="556"/>
      <x v="3"/>
      <x v="343"/>
    </i>
    <i r="2">
      <x v="576"/>
      <x v="3"/>
      <x v="362"/>
    </i>
    <i r="2">
      <x v="577"/>
      <x v="3"/>
      <x v="363"/>
    </i>
    <i r="2">
      <x v="578"/>
      <x v="3"/>
      <x v="346"/>
    </i>
    <i t="default" r="1">
      <x v="7"/>
    </i>
    <i>
      <x v="45"/>
      <x v="29"/>
      <x v="13"/>
      <x/>
      <x v="45"/>
    </i>
    <i r="2">
      <x v="14"/>
      <x v="3"/>
      <x v="190"/>
    </i>
    <i r="2">
      <x v="84"/>
      <x v="3"/>
      <x v="90"/>
    </i>
    <i r="2">
      <x v="133"/>
      <x v="3"/>
      <x v="149"/>
    </i>
    <i r="2">
      <x v="181"/>
      <x v="3"/>
      <x v="113"/>
    </i>
    <i r="2">
      <x v="210"/>
      <x v="3"/>
      <x v="162"/>
    </i>
    <i r="2">
      <x v="291"/>
      <x v="3"/>
      <x v="154"/>
    </i>
    <i r="2">
      <x v="312"/>
      <x v="3"/>
      <x v="138"/>
    </i>
    <i t="default" r="1">
      <x v="29"/>
    </i>
    <i>
      <x v="46"/>
      <x v="25"/>
      <x v="21"/>
      <x v="3"/>
      <x v="43"/>
    </i>
    <i r="2">
      <x v="23"/>
      <x v="3"/>
      <x v="315"/>
    </i>
    <i r="2">
      <x v="35"/>
      <x/>
      <x v="189"/>
    </i>
    <i r="2">
      <x v="150"/>
      <x v="3"/>
      <x v="108"/>
    </i>
    <i r="2">
      <x v="173"/>
      <x v="3"/>
      <x v="316"/>
    </i>
    <i r="2">
      <x v="186"/>
      <x v="3"/>
      <x v="148"/>
    </i>
    <i r="2">
      <x v="203"/>
      <x/>
      <x v="78"/>
    </i>
    <i r="2">
      <x v="219"/>
      <x v="4"/>
      <x v="184"/>
    </i>
    <i r="2">
      <x v="241"/>
      <x v="3"/>
      <x v="46"/>
    </i>
    <i r="2">
      <x v="249"/>
      <x v="3"/>
      <x v="317"/>
    </i>
    <i r="2">
      <x v="250"/>
      <x v="3"/>
      <x v="318"/>
    </i>
    <i r="2">
      <x v="251"/>
      <x v="3"/>
      <x v="319"/>
    </i>
    <i r="2">
      <x v="252"/>
      <x v="3"/>
      <x v="69"/>
    </i>
    <i r="2">
      <x v="329"/>
      <x v="3"/>
      <x v="320"/>
    </i>
    <i r="2">
      <x v="362"/>
      <x v="3"/>
      <x v="82"/>
    </i>
    <i r="2">
      <x v="393"/>
      <x v="4"/>
      <x v="187"/>
    </i>
    <i r="2">
      <x v="398"/>
      <x v="3"/>
      <x v="80"/>
    </i>
    <i r="2">
      <x v="433"/>
      <x v="3"/>
      <x v="321"/>
    </i>
    <i r="2">
      <x v="434"/>
      <x v="3"/>
      <x v="322"/>
    </i>
    <i r="2">
      <x v="515"/>
      <x/>
      <x v="273"/>
    </i>
    <i r="2">
      <x v="516"/>
      <x v="3"/>
      <x v="323"/>
    </i>
    <i r="2">
      <x v="517"/>
      <x v="3"/>
      <x v="324"/>
    </i>
    <i r="2">
      <x v="518"/>
      <x v="3"/>
      <x v="325"/>
    </i>
    <i r="2">
      <x v="519"/>
      <x v="3"/>
      <x v="13"/>
    </i>
    <i r="2">
      <x v="557"/>
      <x v="3"/>
      <x v="343"/>
    </i>
    <i r="2">
      <x v="579"/>
      <x v="3"/>
      <x v="364"/>
    </i>
    <i t="default" r="1">
      <x v="25"/>
    </i>
    <i>
      <x v="47"/>
      <x v="24"/>
      <x v="52"/>
      <x/>
      <x v="326"/>
    </i>
    <i r="2">
      <x v="97"/>
      <x v="3"/>
      <x v="58"/>
    </i>
    <i r="2">
      <x v="101"/>
      <x v="3"/>
      <x v="45"/>
    </i>
    <i r="2">
      <x v="190"/>
      <x v="3"/>
      <x v="38"/>
    </i>
    <i r="2">
      <x v="253"/>
      <x v="3"/>
      <x v="318"/>
    </i>
    <i r="2">
      <x v="263"/>
      <x v="3"/>
      <x v="46"/>
    </i>
    <i r="2">
      <x v="307"/>
      <x v="3"/>
      <x v="38"/>
    </i>
    <i r="2">
      <x v="368"/>
      <x v="4"/>
      <x v="185"/>
    </i>
    <i r="2">
      <x v="411"/>
      <x v="3"/>
      <x v="327"/>
    </i>
    <i r="2">
      <x v="445"/>
      <x v="3"/>
      <x v="42"/>
    </i>
    <i r="2">
      <x v="520"/>
      <x/>
      <x v="326"/>
    </i>
    <i t="default" r="1">
      <x v="24"/>
    </i>
    <i>
      <x v="48"/>
      <x v="12"/>
      <x v="59"/>
      <x v="3"/>
      <x v="5"/>
    </i>
    <i r="2">
      <x v="60"/>
      <x v="3"/>
      <x v="47"/>
    </i>
    <i r="2">
      <x v="441"/>
      <x v="3"/>
      <x v="109"/>
    </i>
    <i t="default" r="1">
      <x v="12"/>
    </i>
    <i>
      <x v="49"/>
      <x v="37"/>
      <x v="37"/>
      <x v="3"/>
      <x v="18"/>
    </i>
    <i r="2">
      <x v="85"/>
      <x v="3"/>
      <x v="99"/>
    </i>
    <i r="2">
      <x v="234"/>
      <x v="4"/>
      <x v="181"/>
    </i>
    <i r="2">
      <x v="319"/>
      <x v="3"/>
      <x v="99"/>
    </i>
    <i r="2">
      <x v="356"/>
      <x/>
      <x v="328"/>
    </i>
    <i r="2">
      <x v="358"/>
      <x v="3"/>
      <x v="157"/>
    </i>
    <i r="2">
      <x v="359"/>
      <x v="4"/>
      <x v="200"/>
    </i>
    <i r="2">
      <x v="521"/>
      <x v="3"/>
      <x v="226"/>
    </i>
    <i t="default" r="1">
      <x v="37"/>
    </i>
    <i>
      <x v="50"/>
      <x v="32"/>
      <x v="184"/>
      <x v="7"/>
      <x v="39"/>
    </i>
    <i r="2">
      <x v="558"/>
      <x v="3"/>
      <x v="343"/>
    </i>
    <i t="default" r="1">
      <x v="32"/>
    </i>
    <i>
      <x v="51"/>
      <x v="6"/>
      <x v="309"/>
      <x v="3"/>
      <x v="329"/>
    </i>
    <i r="2">
      <x v="367"/>
      <x v="3"/>
      <x v="57"/>
    </i>
    <i r="2">
      <x v="522"/>
      <x v="3"/>
      <x v="330"/>
    </i>
    <i r="2">
      <x v="523"/>
      <x/>
      <x v="331"/>
    </i>
    <i r="2">
      <x v="559"/>
      <x/>
      <x v="343"/>
    </i>
    <i t="default" r="1">
      <x v="6"/>
    </i>
    <i>
      <x v="52"/>
      <x v="44"/>
      <x v="20"/>
      <x v="4"/>
      <x v="180"/>
    </i>
    <i r="2">
      <x v="139"/>
      <x v="3"/>
      <x v="14"/>
    </i>
    <i r="2">
      <x v="169"/>
      <x v="3"/>
      <x v="23"/>
    </i>
    <i r="2">
      <x v="170"/>
      <x v="3"/>
      <x v="46"/>
    </i>
    <i r="2">
      <x v="202"/>
      <x v="3"/>
      <x v="14"/>
    </i>
    <i r="2">
      <x v="211"/>
      <x v="3"/>
      <x v="41"/>
    </i>
    <i r="2">
      <x v="265"/>
      <x v="3"/>
      <x v="45"/>
    </i>
    <i r="2">
      <x v="346"/>
      <x v="3"/>
      <x v="76"/>
    </i>
    <i r="2">
      <x v="388"/>
      <x v="3"/>
      <x v="35"/>
    </i>
    <i t="default" r="1">
      <x v="44"/>
    </i>
    <i>
      <x v="53"/>
      <x v="23"/>
      <x v="220"/>
      <x v="3"/>
      <x v="11"/>
    </i>
    <i r="2">
      <x v="221"/>
      <x v="3"/>
      <x v="19"/>
    </i>
    <i r="2">
      <x v="264"/>
      <x v="3"/>
      <x v="44"/>
    </i>
    <i r="2">
      <x v="361"/>
      <x/>
      <x v="45"/>
    </i>
    <i r="2">
      <x v="380"/>
      <x/>
      <x v="333"/>
    </i>
    <i r="2">
      <x v="524"/>
      <x/>
      <x v="332"/>
    </i>
    <i r="2">
      <x v="525"/>
      <x/>
      <x v="214"/>
    </i>
    <i r="2">
      <x v="560"/>
      <x v="3"/>
      <x v="343"/>
    </i>
    <i r="2">
      <x v="580"/>
      <x v="3"/>
      <x v="347"/>
    </i>
    <i r="2">
      <x v="581"/>
      <x v="3"/>
      <x v="365"/>
    </i>
    <i t="default" r="1">
      <x v="23"/>
    </i>
    <i>
      <x v="54"/>
      <x v="14"/>
      <x v="345"/>
      <x v="3"/>
      <x v="155"/>
    </i>
    <i r="2">
      <x v="436"/>
      <x/>
      <x v="91"/>
    </i>
    <i r="2">
      <x v="526"/>
      <x v="3"/>
      <x v="245"/>
    </i>
    <i t="default" r="1">
      <x v="14"/>
    </i>
    <i>
      <x v="55"/>
      <x v="63"/>
      <x v="114"/>
      <x v="3"/>
      <x v="14"/>
    </i>
    <i r="2">
      <x v="143"/>
      <x v="3"/>
      <x v="40"/>
    </i>
    <i r="2">
      <x v="403"/>
      <x/>
      <x v="46"/>
    </i>
    <i t="default" r="1">
      <x v="63"/>
    </i>
    <i>
      <x v="56"/>
      <x v="64"/>
      <x v="313"/>
      <x v="3"/>
      <x v="335"/>
    </i>
    <i r="2">
      <x v="351"/>
      <x v="3"/>
      <x v="47"/>
    </i>
    <i t="default" r="1">
      <x v="64"/>
    </i>
    <i>
      <x v="57"/>
      <x v="48"/>
      <x v="242"/>
      <x v="4"/>
      <x v="182"/>
    </i>
    <i r="2">
      <x v="303"/>
      <x v="3"/>
      <x v="18"/>
    </i>
    <i r="2">
      <x v="412"/>
      <x v="3"/>
      <x v="20"/>
    </i>
    <i r="2">
      <x v="582"/>
      <x v="4"/>
      <x v="351"/>
    </i>
    <i t="default" r="1">
      <x v="48"/>
    </i>
    <i>
      <x v="58"/>
      <x v="15"/>
      <x v="3"/>
      <x v="3"/>
      <x v="19"/>
    </i>
    <i r="2">
      <x v="7"/>
      <x v="3"/>
      <x v="5"/>
    </i>
    <i t="default" r="1">
      <x v="15"/>
    </i>
    <i>
      <x v="59"/>
      <x v="30"/>
      <x v="51"/>
      <x v="3"/>
      <x v="46"/>
    </i>
    <i r="2">
      <x v="271"/>
      <x v="3"/>
      <x v="104"/>
    </i>
    <i r="2">
      <x v="324"/>
      <x v="3"/>
      <x v="21"/>
    </i>
    <i t="default" r="1">
      <x v="30"/>
    </i>
    <i>
      <x v="60"/>
      <x v="27"/>
      <x v="62"/>
      <x v="3"/>
      <x v="95"/>
    </i>
    <i r="2">
      <x v="255"/>
      <x v="3"/>
      <x v="104"/>
    </i>
    <i t="default" r="1">
      <x v="27"/>
    </i>
    <i>
      <x v="61"/>
      <x v="1"/>
      <x v="68"/>
      <x v="3"/>
      <x v="10"/>
    </i>
    <i r="2">
      <x v="79"/>
      <x v="3"/>
      <x v="47"/>
    </i>
    <i r="2">
      <x v="80"/>
      <x v="3"/>
      <x v="41"/>
    </i>
    <i r="2">
      <x v="95"/>
      <x v="3"/>
      <x v="366"/>
    </i>
    <i r="2">
      <x v="148"/>
      <x v="3"/>
      <x v="85"/>
    </i>
    <i r="2">
      <x v="187"/>
      <x v="3"/>
      <x v="336"/>
    </i>
    <i r="2">
      <x v="233"/>
      <x v="3"/>
      <x v="336"/>
    </i>
    <i r="2">
      <x v="281"/>
      <x v="2"/>
      <x v="69"/>
    </i>
    <i r="2">
      <x v="315"/>
      <x v="3"/>
      <x v="337"/>
    </i>
    <i r="2">
      <x v="335"/>
      <x v="3"/>
      <x v="46"/>
    </i>
    <i r="2">
      <x v="363"/>
      <x/>
      <x v="338"/>
    </i>
    <i r="2">
      <x v="377"/>
      <x v="3"/>
      <x v="112"/>
    </i>
    <i r="2">
      <x v="527"/>
      <x v="3"/>
      <x v="339"/>
    </i>
    <i r="2">
      <x v="528"/>
      <x v="3"/>
      <x v="340"/>
    </i>
    <i t="default" r="1">
      <x v="1"/>
    </i>
    <i>
      <x v="62"/>
      <x v="59"/>
      <x v="71"/>
      <x/>
      <x v="37"/>
    </i>
    <i t="default" r="1">
      <x v="59"/>
    </i>
    <i>
      <x v="63"/>
      <x v="21"/>
      <x v="94"/>
      <x v="4"/>
      <x v="209"/>
    </i>
    <i r="2">
      <x v="294"/>
      <x v="3"/>
      <x v="341"/>
    </i>
    <i r="2">
      <x v="295"/>
      <x v="3"/>
      <x v="47"/>
    </i>
    <i t="default" r="1">
      <x v="21"/>
    </i>
    <i>
      <x v="65"/>
      <x v="11"/>
      <x v="183"/>
      <x/>
      <x v="342"/>
    </i>
    <i t="default" r="1">
      <x v="11"/>
    </i>
    <i>
      <x v="67"/>
      <x v="56"/>
      <x v="25"/>
      <x/>
      <x v="64"/>
    </i>
    <i r="2">
      <x v="56"/>
      <x v="4"/>
      <x v="215"/>
    </i>
    <i r="2">
      <x v="275"/>
      <x v="3"/>
      <x v="174"/>
    </i>
    <i r="2">
      <x v="529"/>
      <x v="4"/>
      <x v="11"/>
    </i>
    <i t="default" r="1">
      <x v="56"/>
    </i>
    <i t="grand">
      <x/>
    </i>
  </rowItems>
  <colFields count="1">
    <field x="-2"/>
  </colFields>
  <colItems count="3">
    <i>
      <x/>
    </i>
    <i i="1">
      <x v="1"/>
    </i>
    <i i="2">
      <x v="2"/>
    </i>
  </colItems>
  <dataFields count="3">
    <dataField name=" Hes Sayısı" fld="5" baseField="0" baseItem="0" numFmtId="3"/>
    <dataField name=" Kurulu Güç (MW)" fld="6" baseField="0" baseItem="0"/>
    <dataField name=" Ortalama Enerji Üretimi (GWh/Yıl)" fld="7" baseField="0" baseItem="0"/>
  </dataFields>
  <formats count="21711">
    <format dxfId="21726">
      <pivotArea type="all" dataOnly="0" outline="0" fieldPosition="0"/>
    </format>
    <format dxfId="21725">
      <pivotArea dataOnly="0" labelOnly="1" fieldPosition="0">
        <references count="1">
          <reference field="2" count="0"/>
        </references>
      </pivotArea>
    </format>
    <format dxfId="21724">
      <pivotArea dataOnly="0" outline="0" fieldPosition="0">
        <references count="1">
          <reference field="2" count="0" defaultSubtotal="1"/>
        </references>
      </pivotArea>
    </format>
    <format dxfId="21723">
      <pivotArea outline="0" collapsedLevelsAreSubtotals="1" fieldPosition="0"/>
    </format>
    <format dxfId="21722">
      <pivotArea dataOnly="0" labelOnly="1" outline="0" fieldPosition="0">
        <references count="1">
          <reference field="4294967294" count="3">
            <x v="0"/>
            <x v="1"/>
            <x v="2"/>
          </reference>
        </references>
      </pivotArea>
    </format>
    <format dxfId="21721">
      <pivotArea outline="0" collapsedLevelsAreSubtotals="1" fieldPosition="0"/>
    </format>
    <format dxfId="21720">
      <pivotArea dataOnly="0" labelOnly="1" outline="0" fieldPosition="0">
        <references count="1">
          <reference field="4294967294" count="3">
            <x v="0"/>
            <x v="1"/>
            <x v="2"/>
          </reference>
        </references>
      </pivotArea>
    </format>
    <format dxfId="21719">
      <pivotArea dataOnly="0" labelOnly="1" fieldPosition="0">
        <references count="2">
          <reference field="0" count="1" selected="0">
            <x v="0"/>
          </reference>
          <reference field="2" count="1" defaultSubtotal="1">
            <x v="9"/>
          </reference>
        </references>
      </pivotArea>
    </format>
    <format dxfId="21718">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1717">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1716">
      <pivotArea dataOnly="0" labelOnly="1" fieldPosition="0">
        <references count="2">
          <reference field="0" count="1" selected="0">
            <x v="0"/>
          </reference>
          <reference field="2" count="1" defaultSubtotal="1">
            <x v="9"/>
          </reference>
        </references>
      </pivotArea>
    </format>
    <format dxfId="21715">
      <pivotArea dataOnly="0" labelOnly="1" fieldPosition="0">
        <references count="2">
          <reference field="0" count="1" selected="0">
            <x v="2"/>
          </reference>
          <reference field="2" count="1" defaultSubtotal="1">
            <x v="8"/>
          </reference>
        </references>
      </pivotArea>
    </format>
    <format dxfId="21714">
      <pivotArea dataOnly="0" labelOnly="1" fieldPosition="0">
        <references count="2">
          <reference field="0" count="1" selected="0">
            <x v="3"/>
          </reference>
          <reference field="2" count="1" defaultSubtotal="1">
            <x v="20"/>
          </reference>
        </references>
      </pivotArea>
    </format>
    <format dxfId="21713">
      <pivotArea dataOnly="0" labelOnly="1" fieldPosition="0">
        <references count="2">
          <reference field="0" count="1" selected="0">
            <x v="4"/>
          </reference>
          <reference field="2" count="1" defaultSubtotal="1">
            <x v="47"/>
          </reference>
        </references>
      </pivotArea>
    </format>
    <format dxfId="21712">
      <pivotArea dataOnly="0" labelOnly="1" fieldPosition="0">
        <references count="2">
          <reference field="0" count="1" selected="0">
            <x v="5"/>
          </reference>
          <reference field="2" count="1" defaultSubtotal="1">
            <x v="2"/>
          </reference>
        </references>
      </pivotArea>
    </format>
    <format dxfId="21711">
      <pivotArea dataOnly="0" labelOnly="1" fieldPosition="0">
        <references count="2">
          <reference field="0" count="1" selected="0">
            <x v="6"/>
          </reference>
          <reference field="2" count="1" defaultSubtotal="1">
            <x v="43"/>
          </reference>
        </references>
      </pivotArea>
    </format>
    <format dxfId="21710">
      <pivotArea dataOnly="0" labelOnly="1" fieldPosition="0">
        <references count="2">
          <reference field="0" count="1" selected="0">
            <x v="7"/>
          </reference>
          <reference field="2" count="1" defaultSubtotal="1">
            <x v="17"/>
          </reference>
        </references>
      </pivotArea>
    </format>
    <format dxfId="21709">
      <pivotArea dataOnly="0" labelOnly="1" fieldPosition="0">
        <references count="2">
          <reference field="0" count="1" selected="0">
            <x v="8"/>
          </reference>
          <reference field="2" count="1" defaultSubtotal="1">
            <x v="26"/>
          </reference>
        </references>
      </pivotArea>
    </format>
    <format dxfId="21708">
      <pivotArea dataOnly="0" labelOnly="1" fieldPosition="0">
        <references count="2">
          <reference field="0" count="1" selected="0">
            <x v="9"/>
          </reference>
          <reference field="2" count="1" defaultSubtotal="1">
            <x v="13"/>
          </reference>
        </references>
      </pivotArea>
    </format>
    <format dxfId="21707">
      <pivotArea dataOnly="0" labelOnly="1" fieldPosition="0">
        <references count="2">
          <reference field="0" count="1" selected="0">
            <x v="10"/>
          </reference>
          <reference field="2" count="1" defaultSubtotal="1">
            <x v="41"/>
          </reference>
        </references>
      </pivotArea>
    </format>
    <format dxfId="21706">
      <pivotArea dataOnly="0" labelOnly="1" fieldPosition="0">
        <references count="2">
          <reference field="0" count="1" selected="0">
            <x v="11"/>
          </reference>
          <reference field="2" count="1" defaultSubtotal="1">
            <x v="54"/>
          </reference>
        </references>
      </pivotArea>
    </format>
    <format dxfId="21705">
      <pivotArea dataOnly="0" labelOnly="1" fieldPosition="0">
        <references count="2">
          <reference field="0" count="1" selected="0">
            <x v="12"/>
          </reference>
          <reference field="2" count="1" defaultSubtotal="1">
            <x v="22"/>
          </reference>
        </references>
      </pivotArea>
    </format>
    <format dxfId="21704">
      <pivotArea dataOnly="0" labelOnly="1" fieldPosition="0">
        <references count="2">
          <reference field="0" count="1" selected="0">
            <x v="13"/>
          </reference>
          <reference field="2" count="1" defaultSubtotal="1">
            <x v="16"/>
          </reference>
        </references>
      </pivotArea>
    </format>
    <format dxfId="21703">
      <pivotArea dataOnly="0" labelOnly="1" fieldPosition="0">
        <references count="2">
          <reference field="0" count="1" selected="0">
            <x v="14"/>
          </reference>
          <reference field="2" count="1" defaultSubtotal="1">
            <x v="4"/>
          </reference>
        </references>
      </pivotArea>
    </format>
    <format dxfId="21702">
      <pivotArea dataOnly="0" labelOnly="1" fieldPosition="0">
        <references count="2">
          <reference field="0" count="1" selected="0">
            <x v="15"/>
          </reference>
          <reference field="2" count="1" defaultSubtotal="1">
            <x v="42"/>
          </reference>
        </references>
      </pivotArea>
    </format>
    <format dxfId="21701">
      <pivotArea dataOnly="0" labelOnly="1" fieldPosition="0">
        <references count="2">
          <reference field="0" count="1" selected="0">
            <x v="16"/>
          </reference>
          <reference field="2" count="1" defaultSubtotal="1">
            <x v="36"/>
          </reference>
        </references>
      </pivotArea>
    </format>
    <format dxfId="21700">
      <pivotArea dataOnly="0" labelOnly="1" fieldPosition="0">
        <references count="2">
          <reference field="0" count="1" selected="0">
            <x v="17"/>
          </reference>
          <reference field="2" count="1" defaultSubtotal="1">
            <x v="5"/>
          </reference>
        </references>
      </pivotArea>
    </format>
    <format dxfId="21699">
      <pivotArea dataOnly="0" labelOnly="1" fieldPosition="0">
        <references count="2">
          <reference field="0" count="1" selected="0">
            <x v="18"/>
          </reference>
          <reference field="2" count="1" defaultSubtotal="1">
            <x v="33"/>
          </reference>
        </references>
      </pivotArea>
    </format>
    <format dxfId="21698">
      <pivotArea dataOnly="0" labelOnly="1" fieldPosition="0">
        <references count="2">
          <reference field="0" count="1" selected="0">
            <x v="19"/>
          </reference>
          <reference field="2" count="1" defaultSubtotal="1">
            <x v="0"/>
          </reference>
        </references>
      </pivotArea>
    </format>
    <format dxfId="21697">
      <pivotArea dataOnly="0" labelOnly="1" fieldPosition="0">
        <references count="2">
          <reference field="0" count="1" selected="0">
            <x v="20"/>
          </reference>
          <reference field="2" count="1" defaultSubtotal="1">
            <x v="46"/>
          </reference>
        </references>
      </pivotArea>
    </format>
    <format dxfId="21696">
      <pivotArea dataOnly="0" labelOnly="1" fieldPosition="0">
        <references count="2">
          <reference field="0" count="1" selected="0">
            <x v="21"/>
          </reference>
          <reference field="2" count="1" defaultSubtotal="1">
            <x v="31"/>
          </reference>
        </references>
      </pivotArea>
    </format>
    <format dxfId="21695">
      <pivotArea dataOnly="0" labelOnly="1" fieldPosition="0">
        <references count="2">
          <reference field="0" count="1" selected="0">
            <x v="22"/>
          </reference>
          <reference field="2" count="1" defaultSubtotal="1">
            <x v="34"/>
          </reference>
        </references>
      </pivotArea>
    </format>
    <format dxfId="21694">
      <pivotArea dataOnly="0" labelOnly="1" fieldPosition="0">
        <references count="2">
          <reference field="0" count="1" selected="0">
            <x v="23"/>
          </reference>
          <reference field="2" count="1" defaultSubtotal="1">
            <x v="52"/>
          </reference>
        </references>
      </pivotArea>
    </format>
    <format dxfId="21693">
      <pivotArea dataOnly="0" labelOnly="1" fieldPosition="0">
        <references count="2">
          <reference field="0" count="1" selected="0">
            <x v="24"/>
          </reference>
          <reference field="2" count="1" defaultSubtotal="1">
            <x v="40"/>
          </reference>
        </references>
      </pivotArea>
    </format>
    <format dxfId="21692">
      <pivotArea dataOnly="0" labelOnly="1" fieldPosition="0">
        <references count="2">
          <reference field="0" count="1" selected="0">
            <x v="25"/>
          </reference>
          <reference field="2" count="1" defaultSubtotal="1">
            <x v="50"/>
          </reference>
        </references>
      </pivotArea>
    </format>
    <format dxfId="21691">
      <pivotArea dataOnly="0" labelOnly="1" fieldPosition="0">
        <references count="2">
          <reference field="0" count="1" selected="0">
            <x v="26"/>
          </reference>
          <reference field="2" count="1" defaultSubtotal="1">
            <x v="49"/>
          </reference>
        </references>
      </pivotArea>
    </format>
    <format dxfId="21690">
      <pivotArea dataOnly="0" labelOnly="1" fieldPosition="0">
        <references count="2">
          <reference field="0" count="1" selected="0">
            <x v="27"/>
          </reference>
          <reference field="2" count="1" defaultSubtotal="1">
            <x v="39"/>
          </reference>
        </references>
      </pivotArea>
    </format>
    <format dxfId="21689">
      <pivotArea dataOnly="0" labelOnly="1" fieldPosition="0">
        <references count="2">
          <reference field="0" count="1" selected="0">
            <x v="28"/>
          </reference>
          <reference field="2" count="1" defaultSubtotal="1">
            <x v="58"/>
          </reference>
        </references>
      </pivotArea>
    </format>
    <format dxfId="21688">
      <pivotArea dataOnly="0" labelOnly="1" fieldPosition="0">
        <references count="2">
          <reference field="0" count="1" selected="0">
            <x v="30"/>
          </reference>
          <reference field="2" count="1" defaultSubtotal="1">
            <x v="65"/>
          </reference>
        </references>
      </pivotArea>
    </format>
    <format dxfId="21687">
      <pivotArea dataOnly="0" labelOnly="1" fieldPosition="0">
        <references count="2">
          <reference field="0" count="1" selected="0">
            <x v="31"/>
          </reference>
          <reference field="2" count="1" defaultSubtotal="1">
            <x v="35"/>
          </reference>
        </references>
      </pivotArea>
    </format>
    <format dxfId="21686">
      <pivotArea dataOnly="0" labelOnly="1" fieldPosition="0">
        <references count="2">
          <reference field="0" count="1" selected="0">
            <x v="32"/>
          </reference>
          <reference field="2" count="1" defaultSubtotal="1">
            <x v="10"/>
          </reference>
        </references>
      </pivotArea>
    </format>
    <format dxfId="21685">
      <pivotArea dataOnly="0" labelOnly="1" fieldPosition="0">
        <references count="2">
          <reference field="0" count="1" selected="0">
            <x v="33"/>
          </reference>
          <reference field="2" count="1" defaultSubtotal="1">
            <x v="38"/>
          </reference>
        </references>
      </pivotArea>
    </format>
    <format dxfId="21684">
      <pivotArea dataOnly="0" labelOnly="1" fieldPosition="0">
        <references count="2">
          <reference field="0" count="1" selected="0">
            <x v="34"/>
          </reference>
          <reference field="2" count="1" defaultSubtotal="1">
            <x v="18"/>
          </reference>
        </references>
      </pivotArea>
    </format>
    <format dxfId="21683">
      <pivotArea dataOnly="0" labelOnly="1" fieldPosition="0">
        <references count="2">
          <reference field="0" count="1" selected="0">
            <x v="35"/>
          </reference>
          <reference field="2" count="1" defaultSubtotal="1">
            <x v="57"/>
          </reference>
        </references>
      </pivotArea>
    </format>
    <format dxfId="21682">
      <pivotArea dataOnly="0" labelOnly="1" fieldPosition="0">
        <references count="2">
          <reference field="0" count="1" selected="0">
            <x v="36"/>
          </reference>
          <reference field="2" count="1" defaultSubtotal="1">
            <x v="55"/>
          </reference>
        </references>
      </pivotArea>
    </format>
    <format dxfId="21681">
      <pivotArea dataOnly="0" labelOnly="1" fieldPosition="0">
        <references count="2">
          <reference field="0" count="1" selected="0">
            <x v="37"/>
          </reference>
          <reference field="2" count="1" defaultSubtotal="1">
            <x v="61"/>
          </reference>
        </references>
      </pivotArea>
    </format>
    <format dxfId="21680">
      <pivotArea dataOnly="0" labelOnly="1" fieldPosition="0">
        <references count="2">
          <reference field="0" count="1" selected="0">
            <x v="38"/>
          </reference>
          <reference field="2" count="1" defaultSubtotal="1">
            <x v="19"/>
          </reference>
        </references>
      </pivotArea>
    </format>
    <format dxfId="21679">
      <pivotArea dataOnly="0" labelOnly="1" fieldPosition="0">
        <references count="2">
          <reference field="0" count="1" selected="0">
            <x v="39"/>
          </reference>
          <reference field="2" count="1" defaultSubtotal="1">
            <x v="3"/>
          </reference>
        </references>
      </pivotArea>
    </format>
    <format dxfId="21678">
      <pivotArea dataOnly="0" labelOnly="1" fieldPosition="0">
        <references count="2">
          <reference field="0" count="1" selected="0">
            <x v="40"/>
          </reference>
          <reference field="2" count="1" defaultSubtotal="1">
            <x v="62"/>
          </reference>
        </references>
      </pivotArea>
    </format>
    <format dxfId="21677">
      <pivotArea dataOnly="0" labelOnly="1" fieldPosition="0">
        <references count="2">
          <reference field="0" count="1" selected="0">
            <x v="41"/>
          </reference>
          <reference field="2" count="1" defaultSubtotal="1">
            <x v="51"/>
          </reference>
        </references>
      </pivotArea>
    </format>
    <format dxfId="21676">
      <pivotArea dataOnly="0" labelOnly="1" fieldPosition="0">
        <references count="2">
          <reference field="0" count="1" selected="0">
            <x v="42"/>
          </reference>
          <reference field="2" count="1" defaultSubtotal="1">
            <x v="28"/>
          </reference>
        </references>
      </pivotArea>
    </format>
    <format dxfId="21675">
      <pivotArea dataOnly="0" labelOnly="1" fieldPosition="0">
        <references count="2">
          <reference field="0" count="1" selected="0">
            <x v="43"/>
          </reference>
          <reference field="2" count="1" defaultSubtotal="1">
            <x v="53"/>
          </reference>
        </references>
      </pivotArea>
    </format>
    <format dxfId="21674">
      <pivotArea dataOnly="0" labelOnly="1" fieldPosition="0">
        <references count="2">
          <reference field="0" count="1" selected="0">
            <x v="44"/>
          </reference>
          <reference field="2" count="1" defaultSubtotal="1">
            <x v="7"/>
          </reference>
        </references>
      </pivotArea>
    </format>
    <format dxfId="21673">
      <pivotArea dataOnly="0" labelOnly="1" fieldPosition="0">
        <references count="2">
          <reference field="0" count="1" selected="0">
            <x v="45"/>
          </reference>
          <reference field="2" count="1" defaultSubtotal="1">
            <x v="29"/>
          </reference>
        </references>
      </pivotArea>
    </format>
    <format dxfId="21672">
      <pivotArea dataOnly="0" labelOnly="1" fieldPosition="0">
        <references count="2">
          <reference field="0" count="1" selected="0">
            <x v="46"/>
          </reference>
          <reference field="2" count="1" defaultSubtotal="1">
            <x v="25"/>
          </reference>
        </references>
      </pivotArea>
    </format>
    <format dxfId="21671">
      <pivotArea dataOnly="0" labelOnly="1" fieldPosition="0">
        <references count="2">
          <reference field="0" count="1" selected="0">
            <x v="47"/>
          </reference>
          <reference field="2" count="1" defaultSubtotal="1">
            <x v="24"/>
          </reference>
        </references>
      </pivotArea>
    </format>
    <format dxfId="21670">
      <pivotArea dataOnly="0" labelOnly="1" fieldPosition="0">
        <references count="2">
          <reference field="0" count="1" selected="0">
            <x v="48"/>
          </reference>
          <reference field="2" count="1" defaultSubtotal="1">
            <x v="12"/>
          </reference>
        </references>
      </pivotArea>
    </format>
    <format dxfId="21669">
      <pivotArea dataOnly="0" labelOnly="1" fieldPosition="0">
        <references count="2">
          <reference field="0" count="1" selected="0">
            <x v="49"/>
          </reference>
          <reference field="2" count="1" defaultSubtotal="1">
            <x v="37"/>
          </reference>
        </references>
      </pivotArea>
    </format>
    <format dxfId="21668">
      <pivotArea dataOnly="0" labelOnly="1" fieldPosition="0">
        <references count="2">
          <reference field="0" count="1" selected="0">
            <x v="50"/>
          </reference>
          <reference field="2" count="1" defaultSubtotal="1">
            <x v="32"/>
          </reference>
        </references>
      </pivotArea>
    </format>
    <format dxfId="21667">
      <pivotArea dataOnly="0" labelOnly="1" fieldPosition="0">
        <references count="2">
          <reference field="0" count="1" selected="0">
            <x v="51"/>
          </reference>
          <reference field="2" count="1" defaultSubtotal="1">
            <x v="6"/>
          </reference>
        </references>
      </pivotArea>
    </format>
    <format dxfId="21666">
      <pivotArea dataOnly="0" labelOnly="1" fieldPosition="0">
        <references count="2">
          <reference field="0" count="1" selected="0">
            <x v="52"/>
          </reference>
          <reference field="2" count="1" defaultSubtotal="1">
            <x v="44"/>
          </reference>
        </references>
      </pivotArea>
    </format>
    <format dxfId="21665">
      <pivotArea dataOnly="0" labelOnly="1" fieldPosition="0">
        <references count="2">
          <reference field="0" count="1" selected="0">
            <x v="53"/>
          </reference>
          <reference field="2" count="1" defaultSubtotal="1">
            <x v="23"/>
          </reference>
        </references>
      </pivotArea>
    </format>
    <format dxfId="21664">
      <pivotArea dataOnly="0" labelOnly="1" fieldPosition="0">
        <references count="2">
          <reference field="0" count="1" selected="0">
            <x v="54"/>
          </reference>
          <reference field="2" count="1" defaultSubtotal="1">
            <x v="14"/>
          </reference>
        </references>
      </pivotArea>
    </format>
    <format dxfId="21663">
      <pivotArea dataOnly="0" labelOnly="1" fieldPosition="0">
        <references count="2">
          <reference field="0" count="1" selected="0">
            <x v="55"/>
          </reference>
          <reference field="2" count="1" defaultSubtotal="1">
            <x v="63"/>
          </reference>
        </references>
      </pivotArea>
    </format>
    <format dxfId="21662">
      <pivotArea dataOnly="0" labelOnly="1" fieldPosition="0">
        <references count="2">
          <reference field="0" count="1" selected="0">
            <x v="56"/>
          </reference>
          <reference field="2" count="1" defaultSubtotal="1">
            <x v="64"/>
          </reference>
        </references>
      </pivotArea>
    </format>
    <format dxfId="21661">
      <pivotArea dataOnly="0" labelOnly="1" fieldPosition="0">
        <references count="2">
          <reference field="0" count="1" selected="0">
            <x v="57"/>
          </reference>
          <reference field="2" count="1" defaultSubtotal="1">
            <x v="48"/>
          </reference>
        </references>
      </pivotArea>
    </format>
    <format dxfId="21660">
      <pivotArea dataOnly="0" labelOnly="1" fieldPosition="0">
        <references count="2">
          <reference field="0" count="1" selected="0">
            <x v="58"/>
          </reference>
          <reference field="2" count="1" defaultSubtotal="1">
            <x v="15"/>
          </reference>
        </references>
      </pivotArea>
    </format>
    <format dxfId="21659">
      <pivotArea dataOnly="0" labelOnly="1" fieldPosition="0">
        <references count="2">
          <reference field="0" count="1" selected="0">
            <x v="59"/>
          </reference>
          <reference field="2" count="1" defaultSubtotal="1">
            <x v="30"/>
          </reference>
        </references>
      </pivotArea>
    </format>
    <format dxfId="21658">
      <pivotArea dataOnly="0" labelOnly="1" fieldPosition="0">
        <references count="2">
          <reference field="0" count="1" selected="0">
            <x v="60"/>
          </reference>
          <reference field="2" count="1" defaultSubtotal="1">
            <x v="27"/>
          </reference>
        </references>
      </pivotArea>
    </format>
    <format dxfId="21657">
      <pivotArea dataOnly="0" labelOnly="1" fieldPosition="0">
        <references count="2">
          <reference field="0" count="1" selected="0">
            <x v="61"/>
          </reference>
          <reference field="2" count="1" defaultSubtotal="1">
            <x v="1"/>
          </reference>
        </references>
      </pivotArea>
    </format>
    <format dxfId="21656">
      <pivotArea dataOnly="0" labelOnly="1" fieldPosition="0">
        <references count="2">
          <reference field="0" count="1" selected="0">
            <x v="62"/>
          </reference>
          <reference field="2" count="1" defaultSubtotal="1">
            <x v="59"/>
          </reference>
        </references>
      </pivotArea>
    </format>
    <format dxfId="21655">
      <pivotArea dataOnly="0" labelOnly="1" fieldPosition="0">
        <references count="2">
          <reference field="0" count="1" selected="0">
            <x v="63"/>
          </reference>
          <reference field="2" count="1" defaultSubtotal="1">
            <x v="21"/>
          </reference>
        </references>
      </pivotArea>
    </format>
    <format dxfId="21654">
      <pivotArea dataOnly="0" labelOnly="1" fieldPosition="0">
        <references count="2">
          <reference field="0" count="1" selected="0">
            <x v="64"/>
          </reference>
          <reference field="2" count="1" defaultSubtotal="1">
            <x v="45"/>
          </reference>
        </references>
      </pivotArea>
    </format>
    <format dxfId="21653">
      <pivotArea dataOnly="0" labelOnly="1" fieldPosition="0">
        <references count="2">
          <reference field="0" count="1" selected="0">
            <x v="65"/>
          </reference>
          <reference field="2" count="1" defaultSubtotal="1">
            <x v="11"/>
          </reference>
        </references>
      </pivotArea>
    </format>
    <format dxfId="21652">
      <pivotArea dataOnly="0" labelOnly="1" fieldPosition="0">
        <references count="2">
          <reference field="0" count="1" selected="0">
            <x v="66"/>
          </reference>
          <reference field="2" count="1" defaultSubtotal="1">
            <x v="60"/>
          </reference>
        </references>
      </pivotArea>
    </format>
    <format dxfId="21651">
      <pivotArea dataOnly="0" labelOnly="1" fieldPosition="0">
        <references count="2">
          <reference field="0" count="1" selected="0">
            <x v="67"/>
          </reference>
          <reference field="2" count="1" defaultSubtotal="1">
            <x v="56"/>
          </reference>
        </references>
      </pivotArea>
    </format>
    <format dxfId="21650">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1649">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1648">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1647">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1646">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1645">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1644">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1643">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1642">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1641">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1640">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1639">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1638">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1637">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1636">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1635">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163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163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163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163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163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162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162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162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162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162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162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162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162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7"/>
          </reference>
        </references>
      </pivotArea>
    </format>
    <format dxfId="2162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162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1619">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1618">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1617">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1616">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1615">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1614">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1613">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1612">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1611">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1610">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1609">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1608">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1607">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1606">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1605">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1604">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1603">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8"/>
          </reference>
        </references>
      </pivotArea>
    </format>
    <format dxfId="21602">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1601">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1600">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1599">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1598">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1597">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1596">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46"/>
          </reference>
        </references>
      </pivotArea>
    </format>
    <format dxfId="21595">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1594">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1593">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1592">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1591">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1590">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1589">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1588">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1587">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1586">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1585">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1584">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1583">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1582">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1581">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1580">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1579">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1578">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48"/>
          </reference>
        </references>
      </pivotArea>
    </format>
    <format dxfId="21577">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1576">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1575">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1574">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157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157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157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157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156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49"/>
          </reference>
        </references>
      </pivotArea>
    </format>
    <format dxfId="2156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156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156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156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48"/>
          </reference>
        </references>
      </pivotArea>
    </format>
    <format dxfId="2156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48"/>
          </reference>
        </references>
      </pivotArea>
    </format>
    <format dxfId="21563">
      <pivotArea dataOnly="0" labelOnly="1" fieldPosition="0">
        <references count="5">
          <reference field="0" count="1" selected="0">
            <x v="17"/>
          </reference>
          <reference field="1" count="1" selected="0">
            <x v="327"/>
          </reference>
          <reference field="2" count="1" selected="0">
            <x v="5"/>
          </reference>
          <reference field="3" count="1" selected="0">
            <x v="0"/>
          </reference>
          <reference field="4" count="1">
            <x v="26"/>
          </reference>
        </references>
      </pivotArea>
    </format>
    <format dxfId="21562">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1561">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1560">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1559">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1558">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1557">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1556">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1555">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1554">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1553">
      <pivotArea dataOnly="0" labelOnly="1" fieldPosition="0">
        <references count="5">
          <reference field="0" count="1" selected="0">
            <x v="18"/>
          </reference>
          <reference field="1" count="1" selected="0">
            <x v="283"/>
          </reference>
          <reference field="2" count="1" selected="0">
            <x v="33"/>
          </reference>
          <reference field="3" count="1" selected="0">
            <x v="1"/>
          </reference>
          <reference field="4" count="1">
            <x v="22"/>
          </reference>
        </references>
      </pivotArea>
    </format>
    <format dxfId="21552">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1551">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1550">
      <pivotArea dataOnly="0" labelOnly="1" fieldPosition="0">
        <references count="5">
          <reference field="0" count="1" selected="0">
            <x v="19"/>
          </reference>
          <reference field="1" count="1" selected="0">
            <x v="98"/>
          </reference>
          <reference field="2" count="1" selected="0">
            <x v="0"/>
          </reference>
          <reference field="3" count="1" selected="0">
            <x v="3"/>
          </reference>
          <reference field="4" count="1">
            <x v="48"/>
          </reference>
        </references>
      </pivotArea>
    </format>
    <format dxfId="2154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154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154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154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154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154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50"/>
          </reference>
        </references>
      </pivotArea>
    </format>
    <format dxfId="2154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154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154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154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153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48"/>
          </reference>
        </references>
      </pivotArea>
    </format>
    <format dxfId="2153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153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153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153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153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1533">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7"/>
          </reference>
        </references>
      </pivotArea>
    </format>
    <format dxfId="21532">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1531">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1530">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1529">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1528">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5"/>
          </reference>
        </references>
      </pivotArea>
    </format>
    <format dxfId="21527">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1526">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48"/>
          </reference>
        </references>
      </pivotArea>
    </format>
    <format dxfId="21525">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1524">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1523">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48"/>
          </reference>
        </references>
      </pivotArea>
    </format>
    <format dxfId="21522">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152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152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50"/>
          </reference>
        </references>
      </pivotArea>
    </format>
    <format dxfId="2151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151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151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48"/>
          </reference>
        </references>
      </pivotArea>
    </format>
    <format dxfId="2151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151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151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151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151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151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151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150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150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150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150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150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150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48"/>
          </reference>
        </references>
      </pivotArea>
    </format>
    <format dxfId="2150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150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150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48"/>
          </reference>
        </references>
      </pivotArea>
    </format>
    <format dxfId="2150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48"/>
          </reference>
        </references>
      </pivotArea>
    </format>
    <format dxfId="2149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149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149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149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149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149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149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149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48"/>
          </reference>
        </references>
      </pivotArea>
    </format>
    <format dxfId="2149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51"/>
          </reference>
        </references>
      </pivotArea>
    </format>
    <format dxfId="21490">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1489">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1488">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1487">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1486">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1485">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1484">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1483">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1482">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53"/>
          </reference>
        </references>
      </pivotArea>
    </format>
    <format dxfId="21481">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1480">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48"/>
          </reference>
        </references>
      </pivotArea>
    </format>
    <format dxfId="21479">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1478">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48"/>
          </reference>
        </references>
      </pivotArea>
    </format>
    <format dxfId="21477">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147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147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147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147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147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48"/>
          </reference>
        </references>
      </pivotArea>
    </format>
    <format dxfId="2147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147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146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146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146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146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146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1464">
      <pivotArea dataOnly="0" labelOnly="1" fieldPosition="0">
        <references count="5">
          <reference field="0" count="1" selected="0">
            <x v="27"/>
          </reference>
          <reference field="1" count="1" selected="0">
            <x v="365"/>
          </reference>
          <reference field="2" count="1" selected="0">
            <x v="39"/>
          </reference>
          <reference field="3" count="1" selected="0">
            <x v="3"/>
          </reference>
          <reference field="4" count="1">
            <x v="14"/>
          </reference>
        </references>
      </pivotArea>
    </format>
    <format dxfId="2146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50"/>
          </reference>
        </references>
      </pivotArea>
    </format>
    <format dxfId="2146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146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146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145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145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145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145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145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145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145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145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145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145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144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2144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144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48"/>
          </reference>
        </references>
      </pivotArea>
    </format>
    <format dxfId="2144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1445">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48"/>
          </reference>
        </references>
      </pivotArea>
    </format>
    <format dxfId="21444">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1443">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1442">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48"/>
          </reference>
        </references>
      </pivotArea>
    </format>
    <format dxfId="21441">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1440">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1439">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1438">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1437">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1436">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1435">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1434">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48"/>
          </reference>
        </references>
      </pivotArea>
    </format>
    <format dxfId="21433">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1432">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1431">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49"/>
          </reference>
        </references>
      </pivotArea>
    </format>
    <format dxfId="21430">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49"/>
          </reference>
        </references>
      </pivotArea>
    </format>
    <format dxfId="21429">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49"/>
          </reference>
        </references>
      </pivotArea>
    </format>
    <format dxfId="21428">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46"/>
          </reference>
        </references>
      </pivotArea>
    </format>
    <format dxfId="21427">
      <pivotArea dataOnly="0" labelOnly="1" fieldPosition="0">
        <references count="5">
          <reference field="0" count="1" selected="0">
            <x v="36"/>
          </reference>
          <reference field="1" count="1" selected="0">
            <x v="44"/>
          </reference>
          <reference field="2" count="1" selected="0">
            <x v="55"/>
          </reference>
          <reference field="3" count="1" selected="0">
            <x v="0"/>
          </reference>
          <reference field="4" count="1">
            <x v="29"/>
          </reference>
        </references>
      </pivotArea>
    </format>
    <format dxfId="21426">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1425">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48"/>
          </reference>
        </references>
      </pivotArea>
    </format>
    <format dxfId="21424">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1423">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1422">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1421">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1420">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1419">
      <pivotArea dataOnly="0" labelOnly="1" fieldPosition="0">
        <references count="5">
          <reference field="0" count="1" selected="0">
            <x v="38"/>
          </reference>
          <reference field="1" count="1" selected="0">
            <x v="195"/>
          </reference>
          <reference field="2" count="1" selected="0">
            <x v="19"/>
          </reference>
          <reference field="3" count="1" selected="0">
            <x v="3"/>
          </reference>
          <reference field="4" count="1">
            <x v="68"/>
          </reference>
        </references>
      </pivotArea>
    </format>
    <format dxfId="21418">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1417">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141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49"/>
          </reference>
        </references>
      </pivotArea>
    </format>
    <format dxfId="2141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141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1413">
      <pivotArea dataOnly="0" labelOnly="1" fieldPosition="0">
        <references count="5">
          <reference field="0" count="1" selected="0">
            <x v="39"/>
          </reference>
          <reference field="1" count="1" selected="0">
            <x v="153"/>
          </reference>
          <reference field="2" count="1" selected="0">
            <x v="3"/>
          </reference>
          <reference field="3" count="1" selected="0">
            <x v="7"/>
          </reference>
          <reference field="4" count="1">
            <x v="9"/>
          </reference>
        </references>
      </pivotArea>
    </format>
    <format dxfId="2141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141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49"/>
          </reference>
        </references>
      </pivotArea>
    </format>
    <format dxfId="2141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140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140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140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140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48"/>
          </reference>
        </references>
      </pivotArea>
    </format>
    <format dxfId="2140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50"/>
          </reference>
        </references>
      </pivotArea>
    </format>
    <format dxfId="2140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1403">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1402">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1401">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1400">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1399">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1398">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1397">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48"/>
          </reference>
        </references>
      </pivotArea>
    </format>
    <format dxfId="21396">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1395">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1394">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1393">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1392">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1391">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1390">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1389">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1388">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1387">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50"/>
          </reference>
        </references>
      </pivotArea>
    </format>
    <format dxfId="21386">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1385">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1384">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1383">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1382">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1381">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1380">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1379">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1378">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1377">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1376">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1375">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1374">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1373">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1372">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50"/>
          </reference>
        </references>
      </pivotArea>
    </format>
    <format dxfId="21371">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1370">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1369">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1368">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1367">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1366">
      <pivotArea dataOnly="0" labelOnly="1" fieldPosition="0">
        <references count="5">
          <reference field="0" count="1" selected="0">
            <x v="41"/>
          </reference>
          <reference field="1" count="1" selected="0">
            <x v="339"/>
          </reference>
          <reference field="2" count="1" selected="0">
            <x v="51"/>
          </reference>
          <reference field="3" count="1" selected="0">
            <x v="4"/>
          </reference>
          <reference field="4" count="1">
            <x v="201"/>
          </reference>
        </references>
      </pivotArea>
    </format>
    <format dxfId="21365">
      <pivotArea dataOnly="0" labelOnly="1" fieldPosition="0">
        <references count="5">
          <reference field="0" count="1" selected="0">
            <x v="41"/>
          </reference>
          <reference field="1" count="1" selected="0">
            <x v="402"/>
          </reference>
          <reference field="2" count="1" selected="0">
            <x v="51"/>
          </reference>
          <reference field="3" count="1" selected="0">
            <x v="3"/>
          </reference>
          <reference field="4" count="1">
            <x v="54"/>
          </reference>
        </references>
      </pivotArea>
    </format>
    <format dxfId="2136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1363">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1362">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48"/>
          </reference>
        </references>
      </pivotArea>
    </format>
    <format dxfId="21361">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136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135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135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49"/>
          </reference>
        </references>
      </pivotArea>
    </format>
    <format dxfId="2135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135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55"/>
          </reference>
        </references>
      </pivotArea>
    </format>
    <format dxfId="2135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50"/>
          </reference>
        </references>
      </pivotArea>
    </format>
    <format dxfId="2135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135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46"/>
          </reference>
        </references>
      </pivotArea>
    </format>
    <format dxfId="2135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135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135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134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48"/>
          </reference>
        </references>
      </pivotArea>
    </format>
    <format dxfId="2134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134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134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48"/>
          </reference>
        </references>
      </pivotArea>
    </format>
    <format dxfId="2134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48"/>
          </reference>
        </references>
      </pivotArea>
    </format>
    <format dxfId="2134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134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134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49"/>
          </reference>
        </references>
      </pivotArea>
    </format>
    <format dxfId="2134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134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1339">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1338">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133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133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133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133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133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133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133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133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132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1328">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132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6"/>
          </reference>
        </references>
      </pivotArea>
    </format>
    <format dxfId="2132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132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132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21323">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1322">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1321">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1320">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1319">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50"/>
          </reference>
        </references>
      </pivotArea>
    </format>
    <format dxfId="21318">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50"/>
          </reference>
        </references>
      </pivotArea>
    </format>
    <format dxfId="21317">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49"/>
          </reference>
        </references>
      </pivotArea>
    </format>
    <format dxfId="21316">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49"/>
          </reference>
        </references>
      </pivotArea>
    </format>
    <format dxfId="21315">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1314">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1313">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1312">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1311">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50"/>
          </reference>
        </references>
      </pivotArea>
    </format>
    <format dxfId="2131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130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1308">
      <pivotArea dataOnly="0" labelOnly="1" fieldPosition="0">
        <references count="5">
          <reference field="0" count="1" selected="0">
            <x v="45"/>
          </reference>
          <reference field="1" count="1" selected="0">
            <x v="16"/>
          </reference>
          <reference field="2" count="1" selected="0">
            <x v="29"/>
          </reference>
          <reference field="3" count="1" selected="0">
            <x v="0"/>
          </reference>
          <reference field="4" count="1">
            <x v="91"/>
          </reference>
        </references>
      </pivotArea>
    </format>
    <format dxfId="2130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130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130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130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130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130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1301">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1300">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49"/>
          </reference>
        </references>
      </pivotArea>
    </format>
    <format dxfId="21299">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1298">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1297">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49"/>
          </reference>
        </references>
      </pivotArea>
    </format>
    <format dxfId="21296">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1295">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1294">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1293">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1292">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48"/>
          </reference>
        </references>
      </pivotArea>
    </format>
    <format dxfId="21291">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48"/>
          </reference>
        </references>
      </pivotArea>
    </format>
    <format dxfId="21290">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48"/>
          </reference>
        </references>
      </pivotArea>
    </format>
    <format dxfId="21289">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48"/>
          </reference>
        </references>
      </pivotArea>
    </format>
    <format dxfId="21288">
      <pivotArea dataOnly="0" labelOnly="1" fieldPosition="0">
        <references count="5">
          <reference field="0" count="1" selected="0">
            <x v="46"/>
          </reference>
          <reference field="1" count="1" selected="0">
            <x v="298"/>
          </reference>
          <reference field="2" count="1" selected="0">
            <x v="25"/>
          </reference>
          <reference field="3" count="1" selected="0">
            <x v="0"/>
          </reference>
          <reference field="4" count="1">
            <x v="36"/>
          </reference>
        </references>
      </pivotArea>
    </format>
    <format dxfId="21287">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50"/>
          </reference>
        </references>
      </pivotArea>
    </format>
    <format dxfId="21286">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1285">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1284">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1283">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50"/>
          </reference>
        </references>
      </pivotArea>
    </format>
    <format dxfId="21282">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48"/>
          </reference>
        </references>
      </pivotArea>
    </format>
    <format dxfId="21281">
      <pivotArea dataOnly="0" labelOnly="1" fieldPosition="0">
        <references count="5">
          <reference field="0" count="1" selected="0">
            <x v="47"/>
          </reference>
          <reference field="1" count="1" selected="0">
            <x v="52"/>
          </reference>
          <reference field="2" count="1" selected="0">
            <x v="24"/>
          </reference>
          <reference field="3" count="1" selected="0">
            <x v="3"/>
          </reference>
          <reference field="4" count="1">
            <x v="49"/>
          </reference>
        </references>
      </pivotArea>
    </format>
    <format dxfId="21280">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1279">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1278">
      <pivotArea dataOnly="0" labelOnly="1" fieldPosition="0">
        <references count="5">
          <reference field="0" count="1" selected="0">
            <x v="47"/>
          </reference>
          <reference field="1" count="1" selected="0">
            <x v="189"/>
          </reference>
          <reference field="2" count="1" selected="0">
            <x v="24"/>
          </reference>
          <reference field="3" count="1" selected="0">
            <x v="3"/>
          </reference>
          <reference field="4" count="1">
            <x v="7"/>
          </reference>
        </references>
      </pivotArea>
    </format>
    <format dxfId="21277">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1276">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48"/>
          </reference>
        </references>
      </pivotArea>
    </format>
    <format dxfId="21275">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1274">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1273">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1272">
      <pivotArea dataOnly="0" labelOnly="1" fieldPosition="0">
        <references count="5">
          <reference field="0" count="1" selected="0">
            <x v="47"/>
          </reference>
          <reference field="1" count="1" selected="0">
            <x v="385"/>
          </reference>
          <reference field="2" count="1" selected="0">
            <x v="24"/>
          </reference>
          <reference field="3" count="1" selected="0">
            <x v="0"/>
          </reference>
          <reference field="4" count="1">
            <x v="30"/>
          </reference>
        </references>
      </pivotArea>
    </format>
    <format dxfId="21271">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48"/>
          </reference>
        </references>
      </pivotArea>
    </format>
    <format dxfId="21270">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1269">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1268">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1267">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1266">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1265">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1264">
      <pivotArea dataOnly="0" labelOnly="1" fieldPosition="0">
        <references count="5">
          <reference field="0" count="1" selected="0">
            <x v="49"/>
          </reference>
          <reference field="1" count="1" selected="0">
            <x v="118"/>
          </reference>
          <reference field="2" count="1" selected="0">
            <x v="37"/>
          </reference>
          <reference field="3" count="1" selected="0">
            <x v="1"/>
          </reference>
          <reference field="4" count="1">
            <x v="24"/>
          </reference>
        </references>
      </pivotArea>
    </format>
    <format dxfId="21263">
      <pivotArea dataOnly="0" labelOnly="1" fieldPosition="0">
        <references count="5">
          <reference field="0" count="1" selected="0">
            <x v="49"/>
          </reference>
          <reference field="1" count="1" selected="0">
            <x v="184"/>
          </reference>
          <reference field="2" count="1" selected="0">
            <x v="37"/>
          </reference>
          <reference field="3" count="1" selected="0">
            <x v="3"/>
          </reference>
          <reference field="4" count="1">
            <x v="39"/>
          </reference>
        </references>
      </pivotArea>
    </format>
    <format dxfId="2126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126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47"/>
          </reference>
        </references>
      </pivotArea>
    </format>
    <format dxfId="2126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48"/>
          </reference>
        </references>
      </pivotArea>
    </format>
    <format dxfId="2125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125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1257">
      <pivotArea dataOnly="0" labelOnly="1" fieldPosition="0">
        <references count="5">
          <reference field="0" count="1" selected="0">
            <x v="50"/>
          </reference>
          <reference field="1" count="1" selected="0">
            <x v="276"/>
          </reference>
          <reference field="2" count="1" selected="0">
            <x v="32"/>
          </reference>
          <reference field="3" count="1" selected="0">
            <x v="7"/>
          </reference>
          <reference field="4" count="1">
            <x v="18"/>
          </reference>
        </references>
      </pivotArea>
    </format>
    <format dxfId="21256">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49"/>
          </reference>
        </references>
      </pivotArea>
    </format>
    <format dxfId="21255">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48"/>
          </reference>
        </references>
      </pivotArea>
    </format>
    <format dxfId="2125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125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125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125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45"/>
          </reference>
        </references>
      </pivotArea>
    </format>
    <format dxfId="2125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124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1248">
      <pivotArea dataOnly="0" labelOnly="1" fieldPosition="0">
        <references count="5">
          <reference field="0" count="1" selected="0">
            <x v="52"/>
          </reference>
          <reference field="1" count="1" selected="0">
            <x v="268"/>
          </reference>
          <reference field="2" count="1" selected="0">
            <x v="44"/>
          </reference>
          <reference field="3" count="1" selected="0">
            <x v="7"/>
          </reference>
          <reference field="4" count="1">
            <x v="16"/>
          </reference>
        </references>
      </pivotArea>
    </format>
    <format dxfId="2124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124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124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124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124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124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1241">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1240">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1239">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1238">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21237">
      <pivotArea dataOnly="0" labelOnly="1" fieldPosition="0">
        <references count="5">
          <reference field="0" count="1" selected="0">
            <x v="55"/>
          </reference>
          <reference field="1" count="1" selected="0">
            <x v="308"/>
          </reference>
          <reference field="2" count="1" selected="0">
            <x v="63"/>
          </reference>
          <reference field="3" count="1" selected="0">
            <x v="3"/>
          </reference>
          <reference field="4" count="1">
            <x v="40"/>
          </reference>
        </references>
      </pivotArea>
    </format>
    <format dxfId="21236">
      <pivotArea dataOnly="0" labelOnly="1" fieldPosition="0">
        <references count="5">
          <reference field="0" count="1" selected="0">
            <x v="55"/>
          </reference>
          <reference field="1" count="1" selected="0">
            <x v="380"/>
          </reference>
          <reference field="2" count="1" selected="0">
            <x v="63"/>
          </reference>
          <reference field="3" count="1" selected="0">
            <x v="0"/>
          </reference>
          <reference field="4" count="1">
            <x v="50"/>
          </reference>
        </references>
      </pivotArea>
    </format>
    <format dxfId="2123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1234">
      <pivotArea dataOnly="0" labelOnly="1" fieldPosition="0">
        <references count="5">
          <reference field="0" count="1" selected="0">
            <x v="56"/>
          </reference>
          <reference field="1" count="1" selected="0">
            <x v="162"/>
          </reference>
          <reference field="2" count="1" selected="0">
            <x v="64"/>
          </reference>
          <reference field="3" count="1" selected="0">
            <x v="3"/>
          </reference>
          <reference field="4" count="1">
            <x v="20"/>
          </reference>
        </references>
      </pivotArea>
    </format>
    <format dxfId="21233">
      <pivotArea dataOnly="0" labelOnly="1" fieldPosition="0">
        <references count="5">
          <reference field="0" count="1" selected="0">
            <x v="56"/>
          </reference>
          <reference field="1" count="1" selected="0">
            <x v="163"/>
          </reference>
          <reference field="2" count="1" selected="0">
            <x v="64"/>
          </reference>
          <reference field="3" count="1" selected="0">
            <x v="3"/>
          </reference>
          <reference field="4" count="1">
            <x v="20"/>
          </reference>
        </references>
      </pivotArea>
    </format>
    <format dxfId="21232">
      <pivotArea dataOnly="0" labelOnly="1" fieldPosition="0">
        <references count="5">
          <reference field="0" count="1" selected="0">
            <x v="56"/>
          </reference>
          <reference field="1" count="1" selected="0">
            <x v="278"/>
          </reference>
          <reference field="2" count="1" selected="0">
            <x v="64"/>
          </reference>
          <reference field="3" count="1" selected="0">
            <x v="0"/>
          </reference>
          <reference field="4" count="1">
            <x v="32"/>
          </reference>
        </references>
      </pivotArea>
    </format>
    <format dxfId="2123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48"/>
          </reference>
        </references>
      </pivotArea>
    </format>
    <format dxfId="2123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8"/>
          </reference>
        </references>
      </pivotArea>
    </format>
    <format dxfId="21229">
      <pivotArea dataOnly="0" labelOnly="1" fieldPosition="0">
        <references count="5">
          <reference field="0" count="1" selected="0">
            <x v="56"/>
          </reference>
          <reference field="1" count="1" selected="0">
            <x v="450"/>
          </reference>
          <reference field="2" count="1" selected="0">
            <x v="64"/>
          </reference>
          <reference field="3" count="1" selected="0">
            <x v="0"/>
          </reference>
          <reference field="4" count="1">
            <x v="29"/>
          </reference>
        </references>
      </pivotArea>
    </format>
    <format dxfId="21228">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1227">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1226">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122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122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1223">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1222">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1221">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122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121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48"/>
          </reference>
        </references>
      </pivotArea>
    </format>
    <format dxfId="21218">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1217">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1216">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121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1214">
      <pivotArea dataOnly="0" labelOnly="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2121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49"/>
          </reference>
        </references>
      </pivotArea>
    </format>
    <format dxfId="2121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46"/>
          </reference>
        </references>
      </pivotArea>
    </format>
    <format dxfId="2121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48"/>
          </reference>
        </references>
      </pivotArea>
    </format>
    <format dxfId="2121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49"/>
          </reference>
        </references>
      </pivotArea>
    </format>
    <format dxfId="2120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120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50"/>
          </reference>
        </references>
      </pivotArea>
    </format>
    <format dxfId="2120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1206">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1205">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1204">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48"/>
          </reference>
        </references>
      </pivotArea>
    </format>
    <format dxfId="21203">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1202">
      <pivotArea dataOnly="0" labelOnly="1" fieldPosition="0">
        <references count="5">
          <reference field="0" count="1" selected="0">
            <x v="64"/>
          </reference>
          <reference field="1" count="1" selected="0">
            <x v="93"/>
          </reference>
          <reference field="2" count="1" selected="0">
            <x v="45"/>
          </reference>
          <reference field="3" count="1" selected="0">
            <x v="7"/>
          </reference>
          <reference field="4" count="1">
            <x v="20"/>
          </reference>
        </references>
      </pivotArea>
    </format>
    <format dxfId="2120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49"/>
          </reference>
        </references>
      </pivotArea>
    </format>
    <format dxfId="21200">
      <pivotArea dataOnly="0" labelOnly="1" fieldPosition="0">
        <references count="5">
          <reference field="0" count="1" selected="0">
            <x v="66"/>
          </reference>
          <reference field="1" count="1" selected="0">
            <x v="401"/>
          </reference>
          <reference field="2" count="1" selected="0">
            <x v="60"/>
          </reference>
          <reference field="3" count="1" selected="0">
            <x v="7"/>
          </reference>
          <reference field="4" count="1">
            <x v="25"/>
          </reference>
        </references>
      </pivotArea>
    </format>
    <format dxfId="2119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119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55"/>
          </reference>
        </references>
      </pivotArea>
    </format>
    <format dxfId="2119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119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119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119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119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119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119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119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118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118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118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118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118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118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118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118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118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1180">
      <pivotArea dataOnly="0" labelOnly="1" fieldPosition="0">
        <references count="2">
          <reference field="0" count="1" selected="0">
            <x v="2"/>
          </reference>
          <reference field="2" count="1" defaultSubtotal="1">
            <x v="8"/>
          </reference>
        </references>
      </pivotArea>
    </format>
    <format dxfId="21179">
      <pivotArea collapsedLevelsAreSubtotals="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1178">
      <pivotArea dataOnly="0" labelOnly="1" fieldPosition="0">
        <references count="2">
          <reference field="0" count="1" selected="0">
            <x v="3"/>
          </reference>
          <reference field="2" count="1" defaultSubtotal="1">
            <x v="20"/>
          </reference>
        </references>
      </pivotArea>
    </format>
    <format dxfId="21177">
      <pivotArea dataOnly="0" labelOnly="1" fieldPosition="0">
        <references count="2">
          <reference field="0" count="1" selected="0">
            <x v="4"/>
          </reference>
          <reference field="2" count="1" defaultSubtotal="1">
            <x v="47"/>
          </reference>
        </references>
      </pivotArea>
    </format>
    <format dxfId="2117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1175">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1174">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1173">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1172">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1171">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1170">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1169">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1168">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116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1166">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1165">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1164">
      <pivotArea dataOnly="0" labelOnly="1" offset="B256:IV256" fieldPosition="0">
        <references count="2">
          <reference field="0" count="1" selected="0">
            <x v="3"/>
          </reference>
          <reference field="2" count="1" defaultSubtotal="1">
            <x v="20"/>
          </reference>
        </references>
      </pivotArea>
    </format>
    <format dxfId="21163">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7"/>
          </reference>
        </references>
      </pivotArea>
    </format>
    <format dxfId="21162">
      <pivotArea dataOnly="0" labelOnly="1" offset="B256:IV256" fieldPosition="0">
        <references count="2">
          <reference field="0" count="1" selected="0">
            <x v="4"/>
          </reference>
          <reference field="2" count="1" defaultSubtotal="1">
            <x v="47"/>
          </reference>
        </references>
      </pivotArea>
    </format>
    <format dxfId="2116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116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1159">
      <pivotArea dataOnly="0" labelOnly="1" fieldPosition="0">
        <references count="2">
          <reference field="0" count="1" selected="0">
            <x v="6"/>
          </reference>
          <reference field="2" count="1" defaultSubtotal="1">
            <x v="43"/>
          </reference>
        </references>
      </pivotArea>
    </format>
    <format dxfId="2115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115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115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115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115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115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115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115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115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114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114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114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1146">
      <pivotArea collapsedLevelsAreSubtotals="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1145">
      <pivotArea dataOnly="0" labelOnly="1" fieldPosition="0">
        <references count="2">
          <reference field="0" count="1" selected="0">
            <x v="7"/>
          </reference>
          <reference field="2" count="1" defaultSubtotal="1">
            <x v="17"/>
          </reference>
        </references>
      </pivotArea>
    </format>
    <format dxfId="21144">
      <pivotArea dataOnly="0" labelOnly="1" fieldPosition="0">
        <references count="4">
          <reference field="0" count="1" selected="0">
            <x v="8"/>
          </reference>
          <reference field="1" count="1" selected="0">
            <x v="69"/>
          </reference>
          <reference field="2" count="1" selected="0">
            <x v="26"/>
          </reference>
          <reference field="3" count="1">
            <x v="3"/>
          </reference>
        </references>
      </pivotArea>
    </format>
    <format dxfId="21143">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1142">
      <pivotArea collapsedLevelsAreSubtotals="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1141">
      <pivotArea dataOnly="0" labelOnly="1" fieldPosition="0">
        <references count="2">
          <reference field="0" count="1" selected="0">
            <x v="8"/>
          </reference>
          <reference field="2" count="1" defaultSubtotal="1">
            <x v="26"/>
          </reference>
        </references>
      </pivotArea>
    </format>
    <format dxfId="2114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113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113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1137">
      <pivotArea dataOnly="0" labelOnly="1" fieldPosition="0">
        <references count="2">
          <reference field="0" count="1" selected="0">
            <x v="9"/>
          </reference>
          <reference field="2" count="1" defaultSubtotal="1">
            <x v="13"/>
          </reference>
        </references>
      </pivotArea>
    </format>
    <format dxfId="21136">
      <pivotArea collapsedLevelsAreSubtotals="1" fieldPosition="0">
        <references count="5">
          <reference field="0" count="1" selected="0">
            <x v="10"/>
          </reference>
          <reference field="1" count="1" selected="0">
            <x v="274"/>
          </reference>
          <reference field="2" count="1" selected="0">
            <x v="41"/>
          </reference>
          <reference field="3" count="1" selected="0">
            <x v="3"/>
          </reference>
          <reference field="4" count="1">
            <x v="48"/>
          </reference>
        </references>
      </pivotArea>
    </format>
    <format dxfId="21135">
      <pivotArea dataOnly="0" labelOnly="1" fieldPosition="0">
        <references count="2">
          <reference field="0" count="1" selected="0">
            <x v="10"/>
          </reference>
          <reference field="2" count="1" defaultSubtotal="1">
            <x v="41"/>
          </reference>
        </references>
      </pivotArea>
    </format>
    <format dxfId="21134">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8"/>
          </reference>
        </references>
      </pivotArea>
    </format>
    <format dxfId="21133">
      <pivotArea collapsedLevelsAreSubtotals="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1132">
      <pivotArea dataOnly="0" labelOnly="1" fieldPosition="0">
        <references count="2">
          <reference field="0" count="1" selected="0">
            <x v="11"/>
          </reference>
          <reference field="2" count="1" defaultSubtotal="1">
            <x v="54"/>
          </reference>
        </references>
      </pivotArea>
    </format>
    <format dxfId="21131">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1130">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1129">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1128">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1127">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1126">
      <pivotArea collapsedLevelsAreSubtotals="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1125">
      <pivotArea collapsedLevelsAreSubtotals="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1124">
      <pivotArea dataOnly="0" labelOnly="1" fieldPosition="0">
        <references count="2">
          <reference field="0" count="1" selected="0">
            <x v="13"/>
          </reference>
          <reference field="2" count="1" defaultSubtotal="1">
            <x v="16"/>
          </reference>
        </references>
      </pivotArea>
    </format>
    <format dxfId="21123">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1122">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112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112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111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111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1117">
      <pivotArea collapsedLevelsAreSubtotals="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1116">
      <pivotArea dataOnly="0" labelOnly="1" fieldPosition="0">
        <references count="2">
          <reference field="0" count="1" selected="0">
            <x v="14"/>
          </reference>
          <reference field="2" count="1" defaultSubtotal="1">
            <x v="4"/>
          </reference>
        </references>
      </pivotArea>
    </format>
    <format dxfId="21115">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1114">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1113">
      <pivotArea collapsedLevelsAreSubtotals="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1112">
      <pivotArea dataOnly="0" labelOnly="1" fieldPosition="0">
        <references count="2">
          <reference field="0" count="1" selected="0">
            <x v="14"/>
          </reference>
          <reference field="2" count="1" defaultSubtotal="1">
            <x v="4"/>
          </reference>
        </references>
      </pivotArea>
    </format>
    <format dxfId="21111">
      <pivotArea collapsedLevelsAreSubtotals="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1110">
      <pivotArea collapsedLevelsAreSubtotals="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1109">
      <pivotArea dataOnly="0" labelOnly="1" fieldPosition="0">
        <references count="2">
          <reference field="0" count="1" selected="0">
            <x v="13"/>
          </reference>
          <reference field="2" count="1" defaultSubtotal="1">
            <x v="16"/>
          </reference>
        </references>
      </pivotArea>
    </format>
    <format dxfId="21108">
      <pivotArea dataOnly="0" labelOnly="1" fieldPosition="0">
        <references count="1">
          <reference field="1" count="0"/>
        </references>
      </pivotArea>
    </format>
    <format dxfId="21107">
      <pivotArea dataOnly="0" labelOnly="1" fieldPosition="0">
        <references count="1">
          <reference field="3" count="0"/>
        </references>
      </pivotArea>
    </format>
    <format dxfId="21106">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1105">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1104">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1103">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1102">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1101">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1100">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1099">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1098">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1097">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1096">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1095">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1094">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1093">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1092">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1091">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1090">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1089">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1088">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1087">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1086">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1085">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1084">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1083">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1082">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1081">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1080">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1079">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1078">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1077">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1076">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1075">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1074">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8"/>
          </reference>
        </references>
      </pivotArea>
    </format>
    <format dxfId="21073">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1072">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1071">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1070">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1069">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1068">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1067">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106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106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106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106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106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106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1060">
      <pivotArea dataOnly="0" labelOnly="1" fieldPosition="0">
        <references count="1">
          <reference field="4" count="0"/>
        </references>
      </pivotArea>
    </format>
    <format dxfId="21059">
      <pivotArea dataOnly="0" outline="0" fieldPosition="0">
        <references count="1">
          <reference field="0" count="1">
            <x v="0"/>
          </reference>
        </references>
      </pivotArea>
    </format>
    <format dxfId="21058">
      <pivotArea dataOnly="0" labelOnly="1" fieldPosition="0">
        <references count="2">
          <reference field="0" count="1" selected="0">
            <x v="0"/>
          </reference>
          <reference field="2" count="1" defaultSubtotal="1">
            <x v="9"/>
          </reference>
        </references>
      </pivotArea>
    </format>
    <format dxfId="2105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105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1055">
      <pivotArea dataOnly="0" labelOnly="1" fieldPosition="0">
        <references count="1">
          <reference field="0" count="0"/>
        </references>
      </pivotArea>
    </format>
    <format dxfId="21054">
      <pivotArea collapsedLevelsAreSubtotals="1" fieldPosition="0">
        <references count="5">
          <reference field="0" count="1" selected="0">
            <x v="5"/>
          </reference>
          <reference field="1" count="1" selected="0">
            <x v="142"/>
          </reference>
          <reference field="2" count="1" selected="0">
            <x v="2"/>
          </reference>
          <reference field="3" count="1" selected="0">
            <x v="3"/>
          </reference>
          <reference field="4" count="1">
            <x v="37"/>
          </reference>
        </references>
      </pivotArea>
    </format>
    <format dxfId="21053">
      <pivotArea dataOnly="0" labelOnly="1" fieldPosition="0">
        <references count="2">
          <reference field="0" count="1" selected="0">
            <x v="5"/>
          </reference>
          <reference field="2" count="1" defaultSubtotal="1">
            <x v="2"/>
          </reference>
        </references>
      </pivotArea>
    </format>
    <format dxfId="2105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7"/>
          </reference>
        </references>
      </pivotArea>
    </format>
    <format dxfId="21051">
      <pivotArea dataOnly="0" labelOnly="1" fieldPosition="0">
        <references count="2">
          <reference field="0" count="1" selected="0">
            <x v="6"/>
          </reference>
          <reference field="2" count="1" defaultSubtotal="1">
            <x v="43"/>
          </reference>
        </references>
      </pivotArea>
    </format>
    <format dxfId="2105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104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1048">
      <pivotArea dataOnly="0" labelOnly="1" fieldPosition="0">
        <references count="2">
          <reference field="0" count="1" selected="0">
            <x v="7"/>
          </reference>
          <reference field="2" count="1" defaultSubtotal="1">
            <x v="17"/>
          </reference>
        </references>
      </pivotArea>
    </format>
    <format dxfId="2104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104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104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104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104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104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104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104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103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103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103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103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1035">
      <pivotArea collapsedLevelsAreSubtotals="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1034">
      <pivotArea collapsedLevelsAreSubtotals="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1033">
      <pivotArea dataOnly="0" labelOnly="1" fieldPosition="0">
        <references count="2">
          <reference field="0" count="1" selected="0">
            <x v="8"/>
          </reference>
          <reference field="2" count="1" defaultSubtotal="1">
            <x v="26"/>
          </reference>
        </references>
      </pivotArea>
    </format>
    <format dxfId="21032">
      <pivotArea dataOnly="0" labelOnly="1" fieldPosition="0">
        <references count="3">
          <reference field="0" count="1" selected="0">
            <x v="8"/>
          </reference>
          <reference field="1" count="1">
            <x v="69"/>
          </reference>
          <reference field="2" count="1" selected="0">
            <x v="26"/>
          </reference>
        </references>
      </pivotArea>
    </format>
    <format dxfId="21031">
      <pivotArea dataOnly="0" labelOnly="1" fieldPosition="0">
        <references count="4">
          <reference field="0" count="1" selected="0">
            <x v="8"/>
          </reference>
          <reference field="1" count="1" selected="0">
            <x v="69"/>
          </reference>
          <reference field="2" count="1" selected="0">
            <x v="26"/>
          </reference>
          <reference field="3" count="1">
            <x v="3"/>
          </reference>
        </references>
      </pivotArea>
    </format>
    <format dxfId="21030">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1029">
      <pivotArea dataOnly="0" labelOnly="1" fieldPosition="0">
        <references count="2">
          <reference field="0" count="1" selected="0">
            <x v="9"/>
          </reference>
          <reference field="2" count="1" defaultSubtotal="1">
            <x v="13"/>
          </reference>
        </references>
      </pivotArea>
    </format>
    <format dxfId="21028">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1027">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1026">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1025">
      <pivotArea collapsedLevelsAreSubtotals="1" fieldPosition="0">
        <references count="5">
          <reference field="0" count="1" selected="0">
            <x v="12"/>
          </reference>
          <reference field="1" count="1" selected="0">
            <x v="132"/>
          </reference>
          <reference field="2" count="1" selected="0">
            <x v="22"/>
          </reference>
          <reference field="3" count="1" selected="0">
            <x v="3"/>
          </reference>
          <reference field="4" count="1">
            <x v="46"/>
          </reference>
        </references>
      </pivotArea>
    </format>
    <format dxfId="21024">
      <pivotArea dataOnly="0" labelOnly="1" fieldPosition="0">
        <references count="2">
          <reference field="0" count="1" selected="0">
            <x v="12"/>
          </reference>
          <reference field="2" count="1" defaultSubtotal="1">
            <x v="22"/>
          </reference>
        </references>
      </pivotArea>
    </format>
    <format dxfId="2102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102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46"/>
          </reference>
        </references>
      </pivotArea>
    </format>
    <format dxfId="2102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102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101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101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1017">
      <pivotArea dataOnly="0" labelOnly="1" fieldPosition="0">
        <references count="2">
          <reference field="0" count="1" selected="0">
            <x v="15"/>
          </reference>
          <reference field="2" count="1" defaultSubtotal="1">
            <x v="42"/>
          </reference>
        </references>
      </pivotArea>
    </format>
    <format dxfId="21016">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1015">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1014">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1013">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1012">
      <pivotArea collapsedLevelsAreSubtotals="1" fieldPosition="0">
        <references count="5">
          <reference field="0" count="1" selected="0">
            <x v="16"/>
          </reference>
          <reference field="1" count="1" selected="0">
            <x v="127"/>
          </reference>
          <reference field="2" count="1" selected="0">
            <x v="36"/>
          </reference>
          <reference field="3" count="1" selected="0">
            <x v="3"/>
          </reference>
          <reference field="4" count="1">
            <x v="48"/>
          </reference>
        </references>
      </pivotArea>
    </format>
    <format dxfId="21011">
      <pivotArea dataOnly="0" labelOnly="1" fieldPosition="0">
        <references count="2">
          <reference field="0" count="1" selected="0">
            <x v="16"/>
          </reference>
          <reference field="2" count="1" defaultSubtotal="1">
            <x v="36"/>
          </reference>
        </references>
      </pivotArea>
    </format>
    <format dxfId="2101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100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48"/>
          </reference>
        </references>
      </pivotArea>
    </format>
    <format dxfId="2100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100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100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100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1004">
      <pivotArea collapsedLevelsAreSubtotals="1" fieldPosition="0">
        <references count="5">
          <reference field="0" count="1" selected="0">
            <x v="17"/>
          </reference>
          <reference field="1" count="1" selected="0">
            <x v="115"/>
          </reference>
          <reference field="2" count="1" selected="0">
            <x v="5"/>
          </reference>
          <reference field="3" count="1" selected="0">
            <x v="3"/>
          </reference>
          <reference field="4" count="1">
            <x v="49"/>
          </reference>
        </references>
      </pivotArea>
    </format>
    <format dxfId="21003">
      <pivotArea collapsedLevelsAreSubtotals="1" fieldPosition="0">
        <references count="5">
          <reference field="0" count="1" selected="0">
            <x v="17"/>
          </reference>
          <reference field="1" count="1" selected="0">
            <x v="287"/>
          </reference>
          <reference field="2" count="1" selected="0">
            <x v="5"/>
          </reference>
          <reference field="3" count="1" selected="0">
            <x v="3"/>
          </reference>
          <reference field="4" count="1">
            <x v="48"/>
          </reference>
        </references>
      </pivotArea>
    </format>
    <format dxfId="21002">
      <pivotArea collapsedLevelsAreSubtotals="1" fieldPosition="0">
        <references count="5">
          <reference field="0" count="1" selected="0">
            <x v="17"/>
          </reference>
          <reference field="1" count="1" selected="0">
            <x v="300"/>
          </reference>
          <reference field="2" count="1" selected="0">
            <x v="5"/>
          </reference>
          <reference field="3" count="1" selected="0">
            <x v="3"/>
          </reference>
          <reference field="4" count="1">
            <x v="48"/>
          </reference>
        </references>
      </pivotArea>
    </format>
    <format dxfId="21001">
      <pivotArea collapsedLevelsAreSubtotals="1" fieldPosition="0">
        <references count="5">
          <reference field="0" count="1" selected="0">
            <x v="17"/>
          </reference>
          <reference field="1" count="1" selected="0">
            <x v="327"/>
          </reference>
          <reference field="2" count="1" selected="0">
            <x v="5"/>
          </reference>
          <reference field="3" count="1" selected="0">
            <x v="0"/>
          </reference>
          <reference field="4" count="1">
            <x v="26"/>
          </reference>
        </references>
      </pivotArea>
    </format>
    <format dxfId="21000">
      <pivotArea dataOnly="0" labelOnly="1" fieldPosition="0">
        <references count="2">
          <reference field="0" count="1" selected="0">
            <x v="17"/>
          </reference>
          <reference field="2" count="1" defaultSubtotal="1">
            <x v="5"/>
          </reference>
        </references>
      </pivotArea>
    </format>
    <format dxfId="20999">
      <pivotArea dataOnly="0" labelOnly="1" fieldPosition="0">
        <references count="3">
          <reference field="0" count="1" selected="0">
            <x v="17"/>
          </reference>
          <reference field="1" count="16">
            <x v="22"/>
            <x v="24"/>
            <x v="27"/>
            <x v="78"/>
            <x v="115"/>
            <x v="133"/>
            <x v="141"/>
            <x v="174"/>
            <x v="287"/>
            <x v="300"/>
            <x v="327"/>
            <x v="370"/>
            <x v="386"/>
            <x v="387"/>
            <x v="396"/>
            <x v="423"/>
          </reference>
          <reference field="2" count="1" selected="0">
            <x v="5"/>
          </reference>
        </references>
      </pivotArea>
    </format>
    <format dxfId="20998">
      <pivotArea dataOnly="0" labelOnly="1" fieldPosition="0">
        <references count="4">
          <reference field="0" count="1" selected="0">
            <x v="17"/>
          </reference>
          <reference field="1" count="1" selected="0">
            <x v="327"/>
          </reference>
          <reference field="2" count="1" selected="0">
            <x v="5"/>
          </reference>
          <reference field="3" count="1">
            <x v="0"/>
          </reference>
        </references>
      </pivotArea>
    </format>
    <format dxfId="20997">
      <pivotArea dataOnly="0" labelOnly="1" fieldPosition="0">
        <references count="4">
          <reference field="0" count="1" selected="0">
            <x v="17"/>
          </reference>
          <reference field="1" count="1" selected="0">
            <x v="370"/>
          </reference>
          <reference field="2" count="1" selected="0">
            <x v="5"/>
          </reference>
          <reference field="3" count="1">
            <x v="3"/>
          </reference>
        </references>
      </pivotArea>
    </format>
    <format dxfId="2099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099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099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099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099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49"/>
          </reference>
        </references>
      </pivotArea>
    </format>
    <format dxfId="2099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099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098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098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48"/>
          </reference>
        </references>
      </pivotArea>
    </format>
    <format dxfId="2098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48"/>
          </reference>
        </references>
      </pivotArea>
    </format>
    <format dxfId="20986">
      <pivotArea dataOnly="0" labelOnly="1" fieldPosition="0">
        <references count="5">
          <reference field="0" count="1" selected="0">
            <x v="17"/>
          </reference>
          <reference field="1" count="1" selected="0">
            <x v="327"/>
          </reference>
          <reference field="2" count="1" selected="0">
            <x v="5"/>
          </reference>
          <reference field="3" count="1" selected="0">
            <x v="0"/>
          </reference>
          <reference field="4" count="1">
            <x v="26"/>
          </reference>
        </references>
      </pivotArea>
    </format>
    <format dxfId="20985">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0984">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0983">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0982">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0981">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0980">
      <pivotArea collapsedLevelsAreSubtotals="1" fieldPosition="0">
        <references count="5">
          <reference field="0" count="1" selected="0">
            <x v="18"/>
          </reference>
          <reference field="1" count="1" selected="0">
            <x v="283"/>
          </reference>
          <reference field="2" count="1" selected="0">
            <x v="33"/>
          </reference>
          <reference field="3" count="1" selected="0">
            <x v="1"/>
          </reference>
          <reference field="4" count="1">
            <x v="22"/>
          </reference>
        </references>
      </pivotArea>
    </format>
    <format dxfId="20979">
      <pivotArea dataOnly="0" labelOnly="1" fieldPosition="0">
        <references count="2">
          <reference field="0" count="1" selected="0">
            <x v="18"/>
          </reference>
          <reference field="2" count="1" defaultSubtotal="1">
            <x v="33"/>
          </reference>
        </references>
      </pivotArea>
    </format>
    <format dxfId="20978">
      <pivotArea dataOnly="0" labelOnly="1" fieldPosition="0">
        <references count="3">
          <reference field="0" count="1" selected="0">
            <x v="18"/>
          </reference>
          <reference field="1" count="7">
            <x v="112"/>
            <x v="125"/>
            <x v="192"/>
            <x v="282"/>
            <x v="283"/>
            <x v="376"/>
            <x v="430"/>
          </reference>
          <reference field="2" count="1" selected="0">
            <x v="33"/>
          </reference>
        </references>
      </pivotArea>
    </format>
    <format dxfId="20977">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0976">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0975">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0974">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0973">
      <pivotArea dataOnly="0" labelOnly="1" fieldPosition="0">
        <references count="5">
          <reference field="0" count="1" selected="0">
            <x v="18"/>
          </reference>
          <reference field="1" count="1" selected="0">
            <x v="283"/>
          </reference>
          <reference field="2" count="1" selected="0">
            <x v="33"/>
          </reference>
          <reference field="3" count="1" selected="0">
            <x v="1"/>
          </reference>
          <reference field="4" count="1">
            <x v="22"/>
          </reference>
        </references>
      </pivotArea>
    </format>
    <format dxfId="20972">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0971">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0970">
      <pivotArea collapsedLevelsAreSubtotals="1" fieldPosition="0">
        <references count="5">
          <reference field="0" count="1" selected="0">
            <x v="19"/>
          </reference>
          <reference field="1" count="1" selected="0">
            <x v="98"/>
          </reference>
          <reference field="2" count="1" selected="0">
            <x v="0"/>
          </reference>
          <reference field="3" count="1" selected="0">
            <x v="3"/>
          </reference>
          <reference field="4" count="1">
            <x v="48"/>
          </reference>
        </references>
      </pivotArea>
    </format>
    <format dxfId="20969">
      <pivotArea collapsedLevelsAreSubtotals="1" fieldPosition="0">
        <references count="5">
          <reference field="0" count="1" selected="0">
            <x v="19"/>
          </reference>
          <reference field="1" count="1" selected="0">
            <x v="258"/>
          </reference>
          <reference field="2" count="1" selected="0">
            <x v="0"/>
          </reference>
          <reference field="3" count="1" selected="0">
            <x v="0"/>
          </reference>
          <reference field="4" count="1">
            <x v="50"/>
          </reference>
        </references>
      </pivotArea>
    </format>
    <format dxfId="20968">
      <pivotArea collapsedLevelsAreSubtotals="1" fieldPosition="0">
        <references count="5">
          <reference field="0" count="1" selected="0">
            <x v="19"/>
          </reference>
          <reference field="1" count="1" selected="0">
            <x v="305"/>
          </reference>
          <reference field="2" count="1" selected="0">
            <x v="0"/>
          </reference>
          <reference field="3" count="1" selected="0">
            <x v="0"/>
          </reference>
          <reference field="4" count="1">
            <x v="48"/>
          </reference>
        </references>
      </pivotArea>
    </format>
    <format dxfId="20967">
      <pivotArea dataOnly="0" labelOnly="1" fieldPosition="0">
        <references count="2">
          <reference field="0" count="1" selected="0">
            <x v="19"/>
          </reference>
          <reference field="2" count="1" defaultSubtotal="1">
            <x v="0"/>
          </reference>
        </references>
      </pivotArea>
    </format>
    <format dxfId="20966">
      <pivotArea dataOnly="0" labelOnly="1" fieldPosition="0">
        <references count="3">
          <reference field="0" count="1" selected="0">
            <x v="19"/>
          </reference>
          <reference field="1" count="17">
            <x v="98"/>
            <x v="124"/>
            <x v="158"/>
            <x v="159"/>
            <x v="177"/>
            <x v="178"/>
            <x v="258"/>
            <x v="273"/>
            <x v="286"/>
            <x v="289"/>
            <x v="297"/>
            <x v="305"/>
            <x v="306"/>
            <x v="392"/>
            <x v="420"/>
            <x v="421"/>
            <x v="435"/>
          </reference>
          <reference field="2" count="1" selected="0">
            <x v="0"/>
          </reference>
        </references>
      </pivotArea>
    </format>
    <format dxfId="20965">
      <pivotArea dataOnly="0" labelOnly="1" fieldPosition="0">
        <references count="4">
          <reference field="0" count="1" selected="0">
            <x v="19"/>
          </reference>
          <reference field="1" count="1" selected="0">
            <x v="98"/>
          </reference>
          <reference field="2" count="1" selected="0">
            <x v="0"/>
          </reference>
          <reference field="3" count="1">
            <x v="3"/>
          </reference>
        </references>
      </pivotArea>
    </format>
    <format dxfId="20964">
      <pivotArea dataOnly="0" labelOnly="1" fieldPosition="0">
        <references count="5">
          <reference field="0" count="1" selected="0">
            <x v="19"/>
          </reference>
          <reference field="1" count="1" selected="0">
            <x v="98"/>
          </reference>
          <reference field="2" count="1" selected="0">
            <x v="0"/>
          </reference>
          <reference field="3" count="1" selected="0">
            <x v="3"/>
          </reference>
          <reference field="4" count="1">
            <x v="48"/>
          </reference>
        </references>
      </pivotArea>
    </format>
    <format dxfId="20963">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0962">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0961">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0960">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0959">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0958">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50"/>
          </reference>
        </references>
      </pivotArea>
    </format>
    <format dxfId="20957">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0956">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0955">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0954">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0953">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48"/>
          </reference>
        </references>
      </pivotArea>
    </format>
    <format dxfId="20952">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0951">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0950">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0949">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0948">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0947">
      <pivotArea collapsedLevelsAreSubtotals="1" fieldPosition="0">
        <references count="5">
          <reference field="0" count="1" selected="0">
            <x v="20"/>
          </reference>
          <reference field="1" count="1" selected="0">
            <x v="49"/>
          </reference>
          <reference field="2" count="1" selected="0">
            <x v="46"/>
          </reference>
          <reference field="3" count="1" selected="0">
            <x v="3"/>
          </reference>
          <reference field="4" count="1">
            <x v="47"/>
          </reference>
        </references>
      </pivotArea>
    </format>
    <format dxfId="20946">
      <pivotArea collapsedLevelsAreSubtotals="1" fieldPosition="0">
        <references count="5">
          <reference field="0" count="1" selected="0">
            <x v="20"/>
          </reference>
          <reference field="1" count="1" selected="0">
            <x v="191"/>
          </reference>
          <reference field="2" count="1" selected="0">
            <x v="46"/>
          </reference>
          <reference field="3" count="1" selected="0">
            <x v="3"/>
          </reference>
          <reference field="4" count="1">
            <x v="45"/>
          </reference>
        </references>
      </pivotArea>
    </format>
    <format dxfId="20945">
      <pivotArea collapsedLevelsAreSubtotals="1" fieldPosition="0">
        <references count="5">
          <reference field="0" count="1" selected="0">
            <x v="20"/>
          </reference>
          <reference field="1" count="1" selected="0">
            <x v="325"/>
          </reference>
          <reference field="2" count="1" selected="0">
            <x v="46"/>
          </reference>
          <reference field="3" count="1" selected="0">
            <x v="3"/>
          </reference>
          <reference field="4" count="1">
            <x v="48"/>
          </reference>
        </references>
      </pivotArea>
    </format>
    <format dxfId="20944">
      <pivotArea collapsedLevelsAreSubtotals="1" fieldPosition="0">
        <references count="5">
          <reference field="0" count="1" selected="0">
            <x v="20"/>
          </reference>
          <reference field="1" count="1" selected="0">
            <x v="350"/>
          </reference>
          <reference field="2" count="1" selected="0">
            <x v="46"/>
          </reference>
          <reference field="3" count="1" selected="0">
            <x v="3"/>
          </reference>
          <reference field="4" count="1">
            <x v="48"/>
          </reference>
        </references>
      </pivotArea>
    </format>
    <format dxfId="20943">
      <pivotArea dataOnly="0" labelOnly="1" fieldPosition="0">
        <references count="2">
          <reference field="0" count="1" selected="0">
            <x v="20"/>
          </reference>
          <reference field="2" count="1" defaultSubtotal="1">
            <x v="46"/>
          </reference>
        </references>
      </pivotArea>
    </format>
    <format dxfId="20942">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7"/>
          </reference>
        </references>
      </pivotArea>
    </format>
    <format dxfId="20941">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0940">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0939">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0938">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0937">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5"/>
          </reference>
        </references>
      </pivotArea>
    </format>
    <format dxfId="20936">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0935">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48"/>
          </reference>
        </references>
      </pivotArea>
    </format>
    <format dxfId="20934">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0933">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0932">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48"/>
          </reference>
        </references>
      </pivotArea>
    </format>
    <format dxfId="20931">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0930">
      <pivotArea collapsedLevelsAreSubtotals="1" fieldPosition="0">
        <references count="5">
          <reference field="0" count="1" selected="0">
            <x v="21"/>
          </reference>
          <reference field="1" count="1" selected="0">
            <x v="440"/>
          </reference>
          <reference field="2" count="1" selected="0">
            <x v="31"/>
          </reference>
          <reference field="3" count="1" selected="0">
            <x v="3"/>
          </reference>
          <reference field="4" count="1">
            <x v="50"/>
          </reference>
        </references>
      </pivotArea>
    </format>
    <format dxfId="20929">
      <pivotArea dataOnly="0" labelOnly="1" fieldPosition="0">
        <references count="2">
          <reference field="0" count="1" selected="0">
            <x v="21"/>
          </reference>
          <reference field="2" count="1" defaultSubtotal="1">
            <x v="31"/>
          </reference>
        </references>
      </pivotArea>
    </format>
    <format dxfId="2092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092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50"/>
          </reference>
        </references>
      </pivotArea>
    </format>
    <format dxfId="20926">
      <pivotArea collapsedLevelsAreSubtotals="1" fieldPosition="0">
        <references count="5">
          <reference field="0" count="1" selected="0">
            <x v="22"/>
          </reference>
          <reference field="1" count="1" selected="0">
            <x v="110"/>
          </reference>
          <reference field="2" count="1" selected="0">
            <x v="34"/>
          </reference>
          <reference field="3" count="1" selected="0">
            <x v="3"/>
          </reference>
          <reference field="4" count="1">
            <x v="48"/>
          </reference>
        </references>
      </pivotArea>
    </format>
    <format dxfId="20925">
      <pivotArea collapsedLevelsAreSubtotals="1" fieldPosition="0">
        <references count="5">
          <reference field="0" count="1" selected="0">
            <x v="22"/>
          </reference>
          <reference field="1" count="1" selected="0">
            <x v="269"/>
          </reference>
          <reference field="2" count="1" selected="0">
            <x v="34"/>
          </reference>
          <reference field="3" count="1" selected="0">
            <x v="3"/>
          </reference>
          <reference field="4" count="1">
            <x v="48"/>
          </reference>
        </references>
      </pivotArea>
    </format>
    <format dxfId="20924">
      <pivotArea collapsedLevelsAreSubtotals="1" fieldPosition="0">
        <references count="5">
          <reference field="0" count="1" selected="0">
            <x v="22"/>
          </reference>
          <reference field="1" count="1" selected="0">
            <x v="293"/>
          </reference>
          <reference field="2" count="1" selected="0">
            <x v="34"/>
          </reference>
          <reference field="3" count="1" selected="0">
            <x v="3"/>
          </reference>
          <reference field="4" count="1">
            <x v="48"/>
          </reference>
        </references>
      </pivotArea>
    </format>
    <format dxfId="20923">
      <pivotArea collapsedLevelsAreSubtotals="1" fieldPosition="0">
        <references count="5">
          <reference field="0" count="1" selected="0">
            <x v="22"/>
          </reference>
          <reference field="1" count="1" selected="0">
            <x v="341"/>
          </reference>
          <reference field="2" count="1" selected="0">
            <x v="34"/>
          </reference>
          <reference field="3" count="1" selected="0">
            <x v="3"/>
          </reference>
          <reference field="4" count="1">
            <x v="48"/>
          </reference>
        </references>
      </pivotArea>
    </format>
    <format dxfId="20922">
      <pivotArea collapsedLevelsAreSubtotals="1" fieldPosition="0">
        <references count="5">
          <reference field="0" count="1" selected="0">
            <x v="22"/>
          </reference>
          <reference field="1" count="1" selected="0">
            <x v="426"/>
          </reference>
          <reference field="2" count="1" selected="0">
            <x v="34"/>
          </reference>
          <reference field="3" count="1" selected="0">
            <x v="3"/>
          </reference>
          <reference field="4" count="1">
            <x v="48"/>
          </reference>
        </references>
      </pivotArea>
    </format>
    <format dxfId="20921">
      <pivotArea collapsedLevelsAreSubtotals="1" fieldPosition="0">
        <references count="5">
          <reference field="0" count="1" selected="0">
            <x v="22"/>
          </reference>
          <reference field="1" count="1" selected="0">
            <x v="451"/>
          </reference>
          <reference field="2" count="1" selected="0">
            <x v="34"/>
          </reference>
          <reference field="3" count="1" selected="0">
            <x v="3"/>
          </reference>
          <reference field="4" count="1">
            <x v="51"/>
          </reference>
        </references>
      </pivotArea>
    </format>
    <format dxfId="20920">
      <pivotArea dataOnly="0" labelOnly="1" fieldPosition="0">
        <references count="2">
          <reference field="0" count="1" selected="0">
            <x v="22"/>
          </reference>
          <reference field="2" count="1" defaultSubtotal="1">
            <x v="34"/>
          </reference>
        </references>
      </pivotArea>
    </format>
    <format dxfId="2091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091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091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48"/>
          </reference>
        </references>
      </pivotArea>
    </format>
    <format dxfId="2091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091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091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091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091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091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091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090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090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090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090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090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090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48"/>
          </reference>
        </references>
      </pivotArea>
    </format>
    <format dxfId="2090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090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090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48"/>
          </reference>
        </references>
      </pivotArea>
    </format>
    <format dxfId="2090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48"/>
          </reference>
        </references>
      </pivotArea>
    </format>
    <format dxfId="2089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089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089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089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089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089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089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089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48"/>
          </reference>
        </references>
      </pivotArea>
    </format>
    <format dxfId="2089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51"/>
          </reference>
        </references>
      </pivotArea>
    </format>
    <format dxfId="20890">
      <pivotArea collapsedLevelsAreSubtotals="1" fieldPosition="0">
        <references count="5">
          <reference field="0" count="1" selected="0">
            <x v="23"/>
          </reference>
          <reference field="1" count="1" selected="0">
            <x v="344"/>
          </reference>
          <reference field="2" count="1" selected="0">
            <x v="52"/>
          </reference>
          <reference field="3" count="1" selected="0">
            <x v="3"/>
          </reference>
          <reference field="4" count="1">
            <x v="53"/>
          </reference>
        </references>
      </pivotArea>
    </format>
    <format dxfId="20889">
      <pivotArea collapsedLevelsAreSubtotals="1" fieldPosition="0">
        <references count="5">
          <reference field="0" count="1" selected="0">
            <x v="23"/>
          </reference>
          <reference field="1" count="1" selected="0">
            <x v="355"/>
          </reference>
          <reference field="2" count="1" selected="0">
            <x v="52"/>
          </reference>
          <reference field="3" count="1" selected="0">
            <x v="3"/>
          </reference>
          <reference field="4" count="1">
            <x v="48"/>
          </reference>
        </references>
      </pivotArea>
    </format>
    <format dxfId="20888">
      <pivotArea collapsedLevelsAreSubtotals="1" fieldPosition="0">
        <references count="5">
          <reference field="0" count="1" selected="0">
            <x v="23"/>
          </reference>
          <reference field="1" count="1" selected="0">
            <x v="419"/>
          </reference>
          <reference field="2" count="1" selected="0">
            <x v="52"/>
          </reference>
          <reference field="3" count="1" selected="0">
            <x v="0"/>
          </reference>
          <reference field="4" count="1">
            <x v="48"/>
          </reference>
        </references>
      </pivotArea>
    </format>
    <format dxfId="20887">
      <pivotArea dataOnly="0" labelOnly="1" fieldPosition="0">
        <references count="2">
          <reference field="0" count="1" selected="0">
            <x v="23"/>
          </reference>
          <reference field="2" count="1" defaultSubtotal="1">
            <x v="52"/>
          </reference>
        </references>
      </pivotArea>
    </format>
    <format dxfId="2088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088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088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088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088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088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088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087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087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53"/>
          </reference>
        </references>
      </pivotArea>
    </format>
    <format dxfId="2087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087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48"/>
          </reference>
        </references>
      </pivotArea>
    </format>
    <format dxfId="2087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087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48"/>
          </reference>
        </references>
      </pivotArea>
    </format>
    <format dxfId="20873">
      <pivotArea dataOnly="0" labelOnly="1" fieldPosition="0">
        <references count="2">
          <reference field="0" count="1" selected="0">
            <x v="24"/>
          </reference>
          <reference field="2" count="1" defaultSubtotal="1">
            <x v="40"/>
          </reference>
        </references>
      </pivotArea>
    </format>
    <format dxfId="20872">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0871">
      <pivotArea dataOnly="0" labelOnly="1" fieldPosition="0">
        <references count="2">
          <reference field="0" count="1" selected="0">
            <x v="25"/>
          </reference>
          <reference field="2" count="1" defaultSubtotal="1">
            <x v="50"/>
          </reference>
        </references>
      </pivotArea>
    </format>
    <format dxfId="20870">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0869">
      <pivotArea collapsedLevelsAreSubtotals="1" fieldPosition="0">
        <references count="5">
          <reference field="0" count="1" selected="0">
            <x v="26"/>
          </reference>
          <reference field="1" count="1" selected="0">
            <x v="349"/>
          </reference>
          <reference field="2" count="1" selected="0">
            <x v="49"/>
          </reference>
          <reference field="3" count="1" selected="0">
            <x v="3"/>
          </reference>
          <reference field="4" count="1">
            <x v="48"/>
          </reference>
        </references>
      </pivotArea>
    </format>
    <format dxfId="20868">
      <pivotArea dataOnly="0" labelOnly="1" fieldPosition="0">
        <references count="2">
          <reference field="0" count="1" selected="0">
            <x v="26"/>
          </reference>
          <reference field="2" count="1" defaultSubtotal="1">
            <x v="49"/>
          </reference>
        </references>
      </pivotArea>
    </format>
    <format dxfId="2086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086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086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086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48"/>
          </reference>
        </references>
      </pivotArea>
    </format>
    <format dxfId="2086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0862">
      <pivotArea collapsedLevelsAreSubtotals="1" fieldPosition="0">
        <references count="5">
          <reference field="0" count="1" selected="0">
            <x v="27"/>
          </reference>
          <reference field="1" count="1" selected="0">
            <x v="365"/>
          </reference>
          <reference field="2" count="1" selected="0">
            <x v="39"/>
          </reference>
          <reference field="3" count="1" selected="0">
            <x v="3"/>
          </reference>
          <reference field="4" count="1">
            <x v="14"/>
          </reference>
        </references>
      </pivotArea>
    </format>
    <format dxfId="20861">
      <pivotArea collapsedLevelsAreSubtotals="1" fieldPosition="0">
        <references count="5">
          <reference field="0" count="1" selected="0">
            <x v="27"/>
          </reference>
          <reference field="1" count="1" selected="0">
            <x v="416"/>
          </reference>
          <reference field="2" count="1" selected="0">
            <x v="39"/>
          </reference>
          <reference field="3" count="1" selected="0">
            <x v="3"/>
          </reference>
          <reference field="4" count="1">
            <x v="50"/>
          </reference>
        </references>
      </pivotArea>
    </format>
    <format dxfId="20860">
      <pivotArea dataOnly="0" labelOnly="1" fieldPosition="0">
        <references count="2">
          <reference field="0" count="1" selected="0">
            <x v="27"/>
          </reference>
          <reference field="2" count="1" defaultSubtotal="1">
            <x v="39"/>
          </reference>
        </references>
      </pivotArea>
    </format>
    <format dxfId="20859">
      <pivotArea dataOnly="0" labelOnly="1" fieldPosition="0">
        <references count="3">
          <reference field="0" count="1" selected="0">
            <x v="27"/>
          </reference>
          <reference field="1" count="10">
            <x v="83"/>
            <x v="104"/>
            <x v="105"/>
            <x v="106"/>
            <x v="311"/>
            <x v="336"/>
            <x v="365"/>
            <x v="416"/>
            <x v="422"/>
            <x v="448"/>
          </reference>
          <reference field="2" count="1" selected="0">
            <x v="39"/>
          </reference>
        </references>
      </pivotArea>
    </format>
    <format dxfId="2085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085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085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085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085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085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0852">
      <pivotArea dataOnly="0" labelOnly="1" fieldPosition="0">
        <references count="5">
          <reference field="0" count="1" selected="0">
            <x v="27"/>
          </reference>
          <reference field="1" count="1" selected="0">
            <x v="365"/>
          </reference>
          <reference field="2" count="1" selected="0">
            <x v="39"/>
          </reference>
          <reference field="3" count="1" selected="0">
            <x v="3"/>
          </reference>
          <reference field="4" count="1">
            <x v="14"/>
          </reference>
        </references>
      </pivotArea>
    </format>
    <format dxfId="20851">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50"/>
          </reference>
        </references>
      </pivotArea>
    </format>
    <format dxfId="20850">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0849">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0848">
      <pivotArea collapsedLevelsAreSubtotals="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20847">
      <pivotArea collapsedLevelsAreSubtotals="1" fieldPosition="0">
        <references count="5">
          <reference field="0" count="1" selected="0">
            <x v="28"/>
          </reference>
          <reference field="1" count="1" selected="0">
            <x v="347"/>
          </reference>
          <reference field="2" count="1" selected="0">
            <x v="58"/>
          </reference>
          <reference field="3" count="1" selected="0">
            <x v="3"/>
          </reference>
          <reference field="4" count="1">
            <x v="48"/>
          </reference>
        </references>
      </pivotArea>
    </format>
    <format dxfId="20846">
      <pivotArea collapsedLevelsAreSubtotals="1" fieldPosition="0">
        <references count="5">
          <reference field="0" count="1" selected="0">
            <x v="28"/>
          </reference>
          <reference field="1" count="1" selected="0">
            <x v="399"/>
          </reference>
          <reference field="2" count="1" selected="0">
            <x v="58"/>
          </reference>
          <reference field="3" count="1" selected="0">
            <x v="3"/>
          </reference>
          <reference field="4" count="1">
            <x v="48"/>
          </reference>
        </references>
      </pivotArea>
    </format>
    <format dxfId="20845">
      <pivotArea dataOnly="0" labelOnly="1" fieldPosition="0">
        <references count="2">
          <reference field="0" count="1" selected="0">
            <x v="28"/>
          </reference>
          <reference field="2" count="1" defaultSubtotal="1">
            <x v="58"/>
          </reference>
        </references>
      </pivotArea>
    </format>
    <format dxfId="20844">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0843">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0842">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0841">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0840">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0839">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0838">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0837">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0836">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0835">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0834">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0833">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20832">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0831">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48"/>
          </reference>
        </references>
      </pivotArea>
    </format>
    <format dxfId="20830">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0829">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48"/>
          </reference>
        </references>
      </pivotArea>
    </format>
    <format dxfId="20828">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0827">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0826">
      <pivotArea collapsedLevelsAreSubtotals="1" fieldPosition="0">
        <references count="5">
          <reference field="0" count="1" selected="0">
            <x v="30"/>
          </reference>
          <reference field="1" count="1" selected="0">
            <x v="382"/>
          </reference>
          <reference field="2" count="1" selected="0">
            <x v="65"/>
          </reference>
          <reference field="3" count="1" selected="0">
            <x v="3"/>
          </reference>
          <reference field="4" count="1">
            <x v="48"/>
          </reference>
        </references>
      </pivotArea>
    </format>
    <format dxfId="20825">
      <pivotArea dataOnly="0" labelOnly="1" fieldPosition="0">
        <references count="2">
          <reference field="0" count="1" selected="0">
            <x v="30"/>
          </reference>
          <reference field="2" count="1" defaultSubtotal="1">
            <x v="65"/>
          </reference>
        </references>
      </pivotArea>
    </format>
    <format dxfId="20824">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48"/>
          </reference>
        </references>
      </pivotArea>
    </format>
    <format dxfId="20823">
      <pivotArea dataOnly="0" labelOnly="1" fieldPosition="0">
        <references count="2">
          <reference field="0" count="1" selected="0">
            <x v="31"/>
          </reference>
          <reference field="2" count="1" defaultSubtotal="1">
            <x v="35"/>
          </reference>
        </references>
      </pivotArea>
    </format>
    <format dxfId="2082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082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082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0819">
      <pivotArea dataOnly="0" labelOnly="1" fieldPosition="0">
        <references count="2">
          <reference field="0" count="1" selected="0">
            <x v="32"/>
          </reference>
          <reference field="2" count="1" defaultSubtotal="1">
            <x v="10"/>
          </reference>
        </references>
      </pivotArea>
    </format>
    <format dxfId="20818">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0817">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0816">
      <pivotArea collapsedLevelsAreSubtotals="1" fieldPosition="0">
        <references count="5">
          <reference field="0" count="1" selected="0">
            <x v="33"/>
          </reference>
          <reference field="1" count="1" selected="0">
            <x v="427"/>
          </reference>
          <reference field="2" count="1" selected="0">
            <x v="38"/>
          </reference>
          <reference field="3" count="1" selected="0">
            <x v="3"/>
          </reference>
          <reference field="4" count="1">
            <x v="48"/>
          </reference>
        </references>
      </pivotArea>
    </format>
    <format dxfId="20815">
      <pivotArea dataOnly="0" labelOnly="1" fieldPosition="0">
        <references count="2">
          <reference field="0" count="1" selected="0">
            <x v="33"/>
          </reference>
          <reference field="2" count="1" defaultSubtotal="1">
            <x v="38"/>
          </reference>
        </references>
      </pivotArea>
    </format>
    <format dxfId="2081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081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081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48"/>
          </reference>
        </references>
      </pivotArea>
    </format>
    <format dxfId="2081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0810">
      <pivotArea dataOnly="0" labelOnly="1" fieldPosition="0">
        <references count="2">
          <reference field="0" count="1" selected="0">
            <x v="34"/>
          </reference>
          <reference field="2" count="1" defaultSubtotal="1">
            <x v="18"/>
          </reference>
        </references>
      </pivotArea>
    </format>
    <format dxfId="20809">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0808">
      <pivotArea collapsedLevelsAreSubtotals="1" fieldPosition="0">
        <references count="5">
          <reference field="0" count="1" selected="0">
            <x v="35"/>
          </reference>
          <reference field="1" count="1" selected="0">
            <x v="47"/>
          </reference>
          <reference field="2" count="1" selected="0">
            <x v="57"/>
          </reference>
          <reference field="3" count="1" selected="0">
            <x v="3"/>
          </reference>
          <reference field="4" count="1">
            <x v="49"/>
          </reference>
        </references>
      </pivotArea>
    </format>
    <format dxfId="20807">
      <pivotArea collapsedLevelsAreSubtotals="1" fieldPosition="0">
        <references count="5">
          <reference field="0" count="1" selected="0">
            <x v="35"/>
          </reference>
          <reference field="1" count="1" selected="0">
            <x v="74"/>
          </reference>
          <reference field="2" count="1" selected="0">
            <x v="57"/>
          </reference>
          <reference field="3" count="1" selected="0">
            <x v="0"/>
          </reference>
          <reference field="4" count="1">
            <x v="49"/>
          </reference>
        </references>
      </pivotArea>
    </format>
    <format dxfId="20806">
      <pivotArea collapsedLevelsAreSubtotals="1" fieldPosition="0">
        <references count="5">
          <reference field="0" count="1" selected="0">
            <x v="35"/>
          </reference>
          <reference field="1" count="1" selected="0">
            <x v="168"/>
          </reference>
          <reference field="2" count="1" selected="0">
            <x v="57"/>
          </reference>
          <reference field="3" count="1" selected="0">
            <x v="3"/>
          </reference>
          <reference field="4" count="1">
            <x v="49"/>
          </reference>
        </references>
      </pivotArea>
    </format>
    <format dxfId="20805">
      <pivotArea collapsedLevelsAreSubtotals="1" fieldPosition="0">
        <references count="5">
          <reference field="0" count="1" selected="0">
            <x v="35"/>
          </reference>
          <reference field="1" count="1" selected="0">
            <x v="209"/>
          </reference>
          <reference field="2" count="1" selected="0">
            <x v="57"/>
          </reference>
          <reference field="3" count="1" selected="0">
            <x v="3"/>
          </reference>
          <reference field="4" count="1">
            <x v="46"/>
          </reference>
        </references>
      </pivotArea>
    </format>
    <format dxfId="20804">
      <pivotArea dataOnly="0" labelOnly="1" fieldPosition="0">
        <references count="2">
          <reference field="0" count="1" selected="0">
            <x v="35"/>
          </reference>
          <reference field="2" count="1" defaultSubtotal="1">
            <x v="57"/>
          </reference>
        </references>
      </pivotArea>
    </format>
    <format dxfId="2080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49"/>
          </reference>
        </references>
      </pivotArea>
    </format>
    <format dxfId="2080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49"/>
          </reference>
        </references>
      </pivotArea>
    </format>
    <format dxfId="2080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49"/>
          </reference>
        </references>
      </pivotArea>
    </format>
    <format dxfId="2080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46"/>
          </reference>
        </references>
      </pivotArea>
    </format>
    <format dxfId="20799">
      <pivotArea collapsedLevelsAreSubtotals="1" fieldPosition="0">
        <references count="5">
          <reference field="0" count="1" selected="0">
            <x v="36"/>
          </reference>
          <reference field="1" count="1" selected="0">
            <x v="44"/>
          </reference>
          <reference field="2" count="1" selected="0">
            <x v="55"/>
          </reference>
          <reference field="3" count="1" selected="0">
            <x v="0"/>
          </reference>
          <reference field="4" count="1">
            <x v="29"/>
          </reference>
        </references>
      </pivotArea>
    </format>
    <format dxfId="20798">
      <pivotArea collapsedLevelsAreSubtotals="1" fieldPosition="0">
        <references count="5">
          <reference field="0" count="1" selected="0">
            <x v="36"/>
          </reference>
          <reference field="1" count="1" selected="0">
            <x v="296"/>
          </reference>
          <reference field="2" count="1" selected="0">
            <x v="55"/>
          </reference>
          <reference field="3" count="1" selected="0">
            <x v="3"/>
          </reference>
          <reference field="4" count="1">
            <x v="48"/>
          </reference>
        </references>
      </pivotArea>
    </format>
    <format dxfId="20797">
      <pivotArea dataOnly="0" labelOnly="1" fieldPosition="0">
        <references count="2">
          <reference field="0" count="1" selected="0">
            <x v="36"/>
          </reference>
          <reference field="2" count="1" defaultSubtotal="1">
            <x v="55"/>
          </reference>
        </references>
      </pivotArea>
    </format>
    <format dxfId="20796">
      <pivotArea dataOnly="0" labelOnly="1" fieldPosition="0">
        <references count="3">
          <reference field="0" count="1" selected="0">
            <x v="36"/>
          </reference>
          <reference field="1" count="4">
            <x v="44"/>
            <x v="109"/>
            <x v="296"/>
            <x v="301"/>
          </reference>
          <reference field="2" count="1" selected="0">
            <x v="55"/>
          </reference>
        </references>
      </pivotArea>
    </format>
    <format dxfId="20795">
      <pivotArea dataOnly="0" labelOnly="1" fieldPosition="0">
        <references count="4">
          <reference field="0" count="1" selected="0">
            <x v="36"/>
          </reference>
          <reference field="1" count="1" selected="0">
            <x v="44"/>
          </reference>
          <reference field="2" count="1" selected="0">
            <x v="55"/>
          </reference>
          <reference field="3" count="1">
            <x v="0"/>
          </reference>
        </references>
      </pivotArea>
    </format>
    <format dxfId="20794">
      <pivotArea dataOnly="0" labelOnly="1" fieldPosition="0">
        <references count="5">
          <reference field="0" count="1" selected="0">
            <x v="36"/>
          </reference>
          <reference field="1" count="1" selected="0">
            <x v="44"/>
          </reference>
          <reference field="2" count="1" selected="0">
            <x v="55"/>
          </reference>
          <reference field="3" count="1" selected="0">
            <x v="0"/>
          </reference>
          <reference field="4" count="1">
            <x v="29"/>
          </reference>
        </references>
      </pivotArea>
    </format>
    <format dxfId="20793">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0792">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48"/>
          </reference>
        </references>
      </pivotArea>
    </format>
    <format dxfId="20791">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0790">
      <pivotArea dataOnly="0" labelOnly="1" fieldPosition="0">
        <references count="2">
          <reference field="0" count="1" selected="0">
            <x v="37"/>
          </reference>
          <reference field="2" count="1" defaultSubtotal="1">
            <x v="61"/>
          </reference>
        </references>
      </pivotArea>
    </format>
    <format dxfId="2078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078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078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078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0785">
      <pivotArea collapsedLevelsAreSubtotals="1" fieldPosition="0">
        <references count="5">
          <reference field="0" count="1" selected="0">
            <x v="38"/>
          </reference>
          <reference field="1" count="1" selected="0">
            <x v="195"/>
          </reference>
          <reference field="2" count="1" selected="0">
            <x v="19"/>
          </reference>
          <reference field="3" count="1" selected="0">
            <x v="3"/>
          </reference>
          <reference field="4" count="1">
            <x v="68"/>
          </reference>
        </references>
      </pivotArea>
    </format>
    <format dxfId="20784">
      <pivotArea dataOnly="0" labelOnly="1" fieldPosition="0">
        <references count="2">
          <reference field="0" count="1" selected="0">
            <x v="38"/>
          </reference>
          <reference field="2" count="1" defaultSubtotal="1">
            <x v="19"/>
          </reference>
        </references>
      </pivotArea>
    </format>
    <format dxfId="20783">
      <pivotArea dataOnly="0" labelOnly="1" fieldPosition="0">
        <references count="3">
          <reference field="0" count="1" selected="0">
            <x v="38"/>
          </reference>
          <reference field="1" count="3">
            <x v="195"/>
            <x v="226"/>
            <x v="337"/>
          </reference>
          <reference field="2" count="1" selected="0">
            <x v="19"/>
          </reference>
        </references>
      </pivotArea>
    </format>
    <format dxfId="20782">
      <pivotArea dataOnly="0" labelOnly="1" fieldPosition="0">
        <references count="4">
          <reference field="0" count="1" selected="0">
            <x v="38"/>
          </reference>
          <reference field="1" count="1" selected="0">
            <x v="195"/>
          </reference>
          <reference field="2" count="1" selected="0">
            <x v="19"/>
          </reference>
          <reference field="3" count="1">
            <x v="3"/>
          </reference>
        </references>
      </pivotArea>
    </format>
    <format dxfId="20781">
      <pivotArea dataOnly="0" labelOnly="1" fieldPosition="0">
        <references count="5">
          <reference field="0" count="1" selected="0">
            <x v="38"/>
          </reference>
          <reference field="1" count="1" selected="0">
            <x v="195"/>
          </reference>
          <reference field="2" count="1" selected="0">
            <x v="19"/>
          </reference>
          <reference field="3" count="1" selected="0">
            <x v="3"/>
          </reference>
          <reference field="4" count="1">
            <x v="68"/>
          </reference>
        </references>
      </pivotArea>
    </format>
    <format dxfId="20780">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0779">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0778">
      <pivotArea collapsedLevelsAreSubtotals="1" fieldPosition="0">
        <references count="5">
          <reference field="0" count="1" selected="0">
            <x v="39"/>
          </reference>
          <reference field="1" count="1" selected="0">
            <x v="63"/>
          </reference>
          <reference field="2" count="1" selected="0">
            <x v="3"/>
          </reference>
          <reference field="3" count="1" selected="0">
            <x v="3"/>
          </reference>
          <reference field="4" count="1">
            <x v="49"/>
          </reference>
        </references>
      </pivotArea>
    </format>
    <format dxfId="20777">
      <pivotArea collapsedLevelsAreSubtotals="1" fieldPosition="0">
        <references count="5">
          <reference field="0" count="1" selected="0">
            <x v="39"/>
          </reference>
          <reference field="1" count="1" selected="0">
            <x v="153"/>
          </reference>
          <reference field="2" count="1" selected="0">
            <x v="3"/>
          </reference>
          <reference field="3" count="1" selected="0">
            <x v="7"/>
          </reference>
          <reference field="4" count="1">
            <x v="9"/>
          </reference>
        </references>
      </pivotArea>
    </format>
    <format dxfId="20776">
      <pivotArea collapsedLevelsAreSubtotals="1" fieldPosition="0">
        <references count="5">
          <reference field="0" count="1" selected="0">
            <x v="39"/>
          </reference>
          <reference field="1" count="1" selected="0">
            <x v="310"/>
          </reference>
          <reference field="2" count="1" selected="0">
            <x v="3"/>
          </reference>
          <reference field="3" count="1" selected="0">
            <x v="3"/>
          </reference>
          <reference field="4" count="1">
            <x v="49"/>
          </reference>
        </references>
      </pivotArea>
    </format>
    <format dxfId="20775">
      <pivotArea collapsedLevelsAreSubtotals="1" fieldPosition="0">
        <references count="5">
          <reference field="0" count="1" selected="0">
            <x v="39"/>
          </reference>
          <reference field="1" count="1" selected="0">
            <x v="428"/>
          </reference>
          <reference field="2" count="1" selected="0">
            <x v="3"/>
          </reference>
          <reference field="3" count="1" selected="0">
            <x v="3"/>
          </reference>
          <reference field="4" count="1">
            <x v="48"/>
          </reference>
        </references>
      </pivotArea>
    </format>
    <format dxfId="20774">
      <pivotArea dataOnly="0" labelOnly="1" fieldPosition="0">
        <references count="2">
          <reference field="0" count="1" selected="0">
            <x v="39"/>
          </reference>
          <reference field="2" count="1" defaultSubtotal="1">
            <x v="3"/>
          </reference>
        </references>
      </pivotArea>
    </format>
    <format dxfId="20773">
      <pivotArea dataOnly="0" labelOnly="1" fieldPosition="0">
        <references count="3">
          <reference field="0" count="1" selected="0">
            <x v="39"/>
          </reference>
          <reference field="1" count="11">
            <x v="63"/>
            <x v="151"/>
            <x v="152"/>
            <x v="153"/>
            <x v="234"/>
            <x v="310"/>
            <x v="323"/>
            <x v="379"/>
            <x v="424"/>
            <x v="425"/>
            <x v="428"/>
          </reference>
          <reference field="2" count="1" selected="0">
            <x v="3"/>
          </reference>
        </references>
      </pivotArea>
    </format>
    <format dxfId="20772">
      <pivotArea dataOnly="0" labelOnly="1" fieldPosition="0">
        <references count="4">
          <reference field="0" count="1" selected="0">
            <x v="39"/>
          </reference>
          <reference field="1" count="1" selected="0">
            <x v="153"/>
          </reference>
          <reference field="2" count="1" selected="0">
            <x v="3"/>
          </reference>
          <reference field="3" count="1">
            <x v="7"/>
          </reference>
        </references>
      </pivotArea>
    </format>
    <format dxfId="20771">
      <pivotArea dataOnly="0" labelOnly="1" fieldPosition="0">
        <references count="4">
          <reference field="0" count="1" selected="0">
            <x v="39"/>
          </reference>
          <reference field="1" count="1" selected="0">
            <x v="234"/>
          </reference>
          <reference field="2" count="1" selected="0">
            <x v="3"/>
          </reference>
          <reference field="3" count="1">
            <x v="3"/>
          </reference>
        </references>
      </pivotArea>
    </format>
    <format dxfId="2077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49"/>
          </reference>
        </references>
      </pivotArea>
    </format>
    <format dxfId="2076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076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0767">
      <pivotArea dataOnly="0" labelOnly="1" fieldPosition="0">
        <references count="5">
          <reference field="0" count="1" selected="0">
            <x v="39"/>
          </reference>
          <reference field="1" count="1" selected="0">
            <x v="153"/>
          </reference>
          <reference field="2" count="1" selected="0">
            <x v="3"/>
          </reference>
          <reference field="3" count="1" selected="0">
            <x v="7"/>
          </reference>
          <reference field="4" count="1">
            <x v="9"/>
          </reference>
        </references>
      </pivotArea>
    </format>
    <format dxfId="20766">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0765">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49"/>
          </reference>
        </references>
      </pivotArea>
    </format>
    <format dxfId="20764">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0763">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0762">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0761">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0760">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48"/>
          </reference>
        </references>
      </pivotArea>
    </format>
    <format dxfId="20759">
      <pivotArea collapsedLevelsAreSubtotals="1" fieldPosition="0">
        <references count="5">
          <reference field="0" count="1" selected="0">
            <x v="40"/>
          </reference>
          <reference field="1" count="1" selected="0">
            <x v="0"/>
          </reference>
          <reference field="2" count="1" selected="0">
            <x v="62"/>
          </reference>
          <reference field="3" count="1" selected="0">
            <x v="3"/>
          </reference>
          <reference field="4" count="1">
            <x v="50"/>
          </reference>
        </references>
      </pivotArea>
    </format>
    <format dxfId="20758">
      <pivotArea collapsedLevelsAreSubtotals="1" fieldPosition="0">
        <references count="5">
          <reference field="0" count="1" selected="0">
            <x v="40"/>
          </reference>
          <reference field="1" count="1" selected="0">
            <x v="87"/>
          </reference>
          <reference field="2" count="1" selected="0">
            <x v="62"/>
          </reference>
          <reference field="3" count="1" selected="0">
            <x v="3"/>
          </reference>
          <reference field="4" count="1">
            <x v="48"/>
          </reference>
        </references>
      </pivotArea>
    </format>
    <format dxfId="20757">
      <pivotArea collapsedLevelsAreSubtotals="1" fieldPosition="0">
        <references count="5">
          <reference field="0" count="1" selected="0">
            <x v="40"/>
          </reference>
          <reference field="1" count="1" selected="0">
            <x v="304"/>
          </reference>
          <reference field="2" count="1" selected="0">
            <x v="62"/>
          </reference>
          <reference field="3" count="1" selected="0">
            <x v="3"/>
          </reference>
          <reference field="4" count="1">
            <x v="50"/>
          </reference>
        </references>
      </pivotArea>
    </format>
    <format dxfId="20756">
      <pivotArea dataOnly="0" labelOnly="1" fieldPosition="0">
        <references count="2">
          <reference field="0" count="1" selected="0">
            <x v="40"/>
          </reference>
          <reference field="2" count="1" defaultSubtotal="1">
            <x v="62"/>
          </reference>
        </references>
      </pivotArea>
    </format>
    <format dxfId="2075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50"/>
          </reference>
        </references>
      </pivotArea>
    </format>
    <format dxfId="2075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0753">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0752">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0751">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0750">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0749">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0748">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0747">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48"/>
          </reference>
        </references>
      </pivotArea>
    </format>
    <format dxfId="20746">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0745">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0744">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0743">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0742">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0741">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0740">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0739">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0738">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0737">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50"/>
          </reference>
        </references>
      </pivotArea>
    </format>
    <format dxfId="20736">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0735">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0734">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0733">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0732">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0731">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0730">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0729">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0728">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0727">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0726">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0725">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0724">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0723">
      <pivotArea collapsedLevelsAreSubtotals="1" fieldPosition="0">
        <references count="5">
          <reference field="0" count="1" selected="0">
            <x v="41"/>
          </reference>
          <reference field="1" count="1" selected="0">
            <x v="76"/>
          </reference>
          <reference field="2" count="1" selected="0">
            <x v="51"/>
          </reference>
          <reference field="3" count="1" selected="0">
            <x v="3"/>
          </reference>
          <reference field="4" count="1">
            <x v="50"/>
          </reference>
        </references>
      </pivotArea>
    </format>
    <format dxfId="20722">
      <pivotArea collapsedLevelsAreSubtotals="1" fieldPosition="0">
        <references count="5">
          <reference field="0" count="1" selected="0">
            <x v="41"/>
          </reference>
          <reference field="1" count="1" selected="0">
            <x v="339"/>
          </reference>
          <reference field="2" count="1" selected="0">
            <x v="51"/>
          </reference>
          <reference field="3" count="1" selected="0">
            <x v="4"/>
          </reference>
          <reference field="4" count="1">
            <x v="201"/>
          </reference>
        </references>
      </pivotArea>
    </format>
    <format dxfId="20721">
      <pivotArea collapsedLevelsAreSubtotals="1" fieldPosition="0">
        <references count="5">
          <reference field="0" count="1" selected="0">
            <x v="41"/>
          </reference>
          <reference field="1" count="1" selected="0">
            <x v="402"/>
          </reference>
          <reference field="2" count="1" selected="0">
            <x v="51"/>
          </reference>
          <reference field="3" count="1" selected="0">
            <x v="3"/>
          </reference>
          <reference field="4" count="1">
            <x v="54"/>
          </reference>
        </references>
      </pivotArea>
    </format>
    <format dxfId="20720">
      <pivotArea dataOnly="0" labelOnly="1" fieldPosition="0">
        <references count="2">
          <reference field="0" count="1" selected="0">
            <x v="41"/>
          </reference>
          <reference field="2" count="1" defaultSubtotal="1">
            <x v="51"/>
          </reference>
        </references>
      </pivotArea>
    </format>
    <format dxfId="20719">
      <pivotArea dataOnly="0" labelOnly="1" fieldPosition="0">
        <references count="3">
          <reference field="0" count="1" selected="0">
            <x v="41"/>
          </reference>
          <reference field="1" count="9">
            <x v="4"/>
            <x v="76"/>
            <x v="130"/>
            <x v="188"/>
            <x v="224"/>
            <x v="314"/>
            <x v="321"/>
            <x v="339"/>
            <x v="402"/>
          </reference>
          <reference field="2" count="1" selected="0">
            <x v="51"/>
          </reference>
        </references>
      </pivotArea>
    </format>
    <format dxfId="20718">
      <pivotArea dataOnly="0" labelOnly="1" fieldPosition="0">
        <references count="4">
          <reference field="0" count="1" selected="0">
            <x v="41"/>
          </reference>
          <reference field="1" count="1" selected="0">
            <x v="339"/>
          </reference>
          <reference field="2" count="1" selected="0">
            <x v="51"/>
          </reference>
          <reference field="3" count="1">
            <x v="4"/>
          </reference>
        </references>
      </pivotArea>
    </format>
    <format dxfId="20717">
      <pivotArea dataOnly="0" labelOnly="1" fieldPosition="0">
        <references count="4">
          <reference field="0" count="1" selected="0">
            <x v="41"/>
          </reference>
          <reference field="1" count="1" selected="0">
            <x v="402"/>
          </reference>
          <reference field="2" count="1" selected="0">
            <x v="51"/>
          </reference>
          <reference field="3" count="1">
            <x v="3"/>
          </reference>
        </references>
      </pivotArea>
    </format>
    <format dxfId="2071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071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50"/>
          </reference>
        </references>
      </pivotArea>
    </format>
    <format dxfId="2071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071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071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071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071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0709">
      <pivotArea dataOnly="0" labelOnly="1" fieldPosition="0">
        <references count="5">
          <reference field="0" count="1" selected="0">
            <x v="41"/>
          </reference>
          <reference field="1" count="1" selected="0">
            <x v="339"/>
          </reference>
          <reference field="2" count="1" selected="0">
            <x v="51"/>
          </reference>
          <reference field="3" count="1" selected="0">
            <x v="4"/>
          </reference>
          <reference field="4" count="1">
            <x v="201"/>
          </reference>
        </references>
      </pivotArea>
    </format>
    <format dxfId="20708">
      <pivotArea dataOnly="0" labelOnly="1" fieldPosition="0">
        <references count="5">
          <reference field="0" count="1" selected="0">
            <x v="41"/>
          </reference>
          <reference field="1" count="1" selected="0">
            <x v="402"/>
          </reference>
          <reference field="2" count="1" selected="0">
            <x v="51"/>
          </reference>
          <reference field="3" count="1" selected="0">
            <x v="3"/>
          </reference>
          <reference field="4" count="1">
            <x v="54"/>
          </reference>
        </references>
      </pivotArea>
    </format>
    <format dxfId="20707">
      <pivotArea collapsedLevelsAreSubtotals="1" fieldPosition="0">
        <references count="5">
          <reference field="0" count="1" selected="0">
            <x v="42"/>
          </reference>
          <reference field="1" count="1" selected="0">
            <x v="19"/>
          </reference>
          <reference field="2" count="1" selected="0">
            <x v="28"/>
          </reference>
          <reference field="3" count="1" selected="0">
            <x v="3"/>
          </reference>
          <reference field="4" count="1">
            <x v="48"/>
          </reference>
        </references>
      </pivotArea>
    </format>
    <format dxfId="20706">
      <pivotArea collapsedLevelsAreSubtotals="1" fieldPosition="0">
        <references count="5">
          <reference field="0" count="1" selected="0">
            <x v="42"/>
          </reference>
          <reference field="1" count="1" selected="0">
            <x v="120"/>
          </reference>
          <reference field="2" count="1" selected="0">
            <x v="28"/>
          </reference>
          <reference field="3" count="1" selected="0">
            <x v="3"/>
          </reference>
          <reference field="4" count="1">
            <x v="49"/>
          </reference>
        </references>
      </pivotArea>
    </format>
    <format dxfId="20705">
      <pivotArea collapsedLevelsAreSubtotals="1" fieldPosition="0">
        <references count="5">
          <reference field="0" count="1" selected="0">
            <x v="42"/>
          </reference>
          <reference field="1" count="1" selected="0">
            <x v="138"/>
          </reference>
          <reference field="2" count="1" selected="0">
            <x v="28"/>
          </reference>
          <reference field="3" count="1" selected="0">
            <x v="4"/>
          </reference>
          <reference field="4" count="1">
            <x v="55"/>
          </reference>
        </references>
      </pivotArea>
    </format>
    <format dxfId="20704">
      <pivotArea collapsedLevelsAreSubtotals="1" fieldPosition="0">
        <references count="5">
          <reference field="0" count="1" selected="0">
            <x v="42"/>
          </reference>
          <reference field="1" count="1" selected="0">
            <x v="149"/>
          </reference>
          <reference field="2" count="1" selected="0">
            <x v="28"/>
          </reference>
          <reference field="3" count="1" selected="0">
            <x v="3"/>
          </reference>
          <reference field="4" count="1">
            <x v="50"/>
          </reference>
        </references>
      </pivotArea>
    </format>
    <format dxfId="20703">
      <pivotArea collapsedLevelsAreSubtotals="1" fieldPosition="0">
        <references count="5">
          <reference field="0" count="1" selected="0">
            <x v="42"/>
          </reference>
          <reference field="1" count="1" selected="0">
            <x v="232"/>
          </reference>
          <reference field="2" count="1" selected="0">
            <x v="28"/>
          </reference>
          <reference field="3" count="1" selected="0">
            <x v="3"/>
          </reference>
          <reference field="4" count="1">
            <x v="46"/>
          </reference>
        </references>
      </pivotArea>
    </format>
    <format dxfId="20702">
      <pivotArea collapsedLevelsAreSubtotals="1" fieldPosition="0">
        <references count="5">
          <reference field="0" count="1" selected="0">
            <x v="42"/>
          </reference>
          <reference field="1" count="1" selected="0">
            <x v="270"/>
          </reference>
          <reference field="2" count="1" selected="0">
            <x v="28"/>
          </reference>
          <reference field="3" count="1" selected="0">
            <x v="3"/>
          </reference>
          <reference field="4" count="1">
            <x v="48"/>
          </reference>
        </references>
      </pivotArea>
    </format>
    <format dxfId="20701">
      <pivotArea collapsedLevelsAreSubtotals="1" fieldPosition="0">
        <references count="5">
          <reference field="0" count="1" selected="0">
            <x v="42"/>
          </reference>
          <reference field="1" count="1" selected="0">
            <x v="316"/>
          </reference>
          <reference field="2" count="1" selected="0">
            <x v="28"/>
          </reference>
          <reference field="3" count="1" selected="0">
            <x v="3"/>
          </reference>
          <reference field="4" count="1">
            <x v="48"/>
          </reference>
        </references>
      </pivotArea>
    </format>
    <format dxfId="20700">
      <pivotArea collapsedLevelsAreSubtotals="1" fieldPosition="0">
        <references count="5">
          <reference field="0" count="1" selected="0">
            <x v="42"/>
          </reference>
          <reference field="1" count="1" selected="0">
            <x v="328"/>
          </reference>
          <reference field="2" count="1" selected="0">
            <x v="28"/>
          </reference>
          <reference field="3" count="1" selected="0">
            <x v="3"/>
          </reference>
          <reference field="4" count="1">
            <x v="48"/>
          </reference>
        </references>
      </pivotArea>
    </format>
    <format dxfId="20699">
      <pivotArea collapsedLevelsAreSubtotals="1" fieldPosition="0">
        <references count="5">
          <reference field="0" count="1" selected="0">
            <x v="42"/>
          </reference>
          <reference field="1" count="1" selected="0">
            <x v="384"/>
          </reference>
          <reference field="2" count="1" selected="0">
            <x v="28"/>
          </reference>
          <reference field="3" count="1" selected="0">
            <x v="3"/>
          </reference>
          <reference field="4" count="1">
            <x v="49"/>
          </reference>
        </references>
      </pivotArea>
    </format>
    <format dxfId="20698">
      <pivotArea dataOnly="0" labelOnly="1" fieldPosition="0">
        <references count="2">
          <reference field="0" count="1" selected="0">
            <x v="42"/>
          </reference>
          <reference field="2" count="1" defaultSubtotal="1">
            <x v="28"/>
          </reference>
        </references>
      </pivotArea>
    </format>
    <format dxfId="20697">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0696">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0695">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48"/>
          </reference>
        </references>
      </pivotArea>
    </format>
    <format dxfId="20694">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069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069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069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49"/>
          </reference>
        </references>
      </pivotArea>
    </format>
    <format dxfId="2069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068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55"/>
          </reference>
        </references>
      </pivotArea>
    </format>
    <format dxfId="2068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50"/>
          </reference>
        </references>
      </pivotArea>
    </format>
    <format dxfId="2068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068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46"/>
          </reference>
        </references>
      </pivotArea>
    </format>
    <format dxfId="2068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068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068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068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48"/>
          </reference>
        </references>
      </pivotArea>
    </format>
    <format dxfId="2068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068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067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48"/>
          </reference>
        </references>
      </pivotArea>
    </format>
    <format dxfId="2067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48"/>
          </reference>
        </references>
      </pivotArea>
    </format>
    <format dxfId="2067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067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067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49"/>
          </reference>
        </references>
      </pivotArea>
    </format>
    <format dxfId="2067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067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0672">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0671">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0670">
      <pivotArea collapsedLevelsAreSubtotals="1" fieldPosition="0">
        <references count="5">
          <reference field="0" count="1" selected="0">
            <x v="43"/>
          </reference>
          <reference field="1" count="1" selected="0">
            <x v="404"/>
          </reference>
          <reference field="2" count="1" selected="0">
            <x v="53"/>
          </reference>
          <reference field="3" count="1" selected="0">
            <x v="3"/>
          </reference>
          <reference field="4" count="1">
            <x v="46"/>
          </reference>
        </references>
      </pivotArea>
    </format>
    <format dxfId="20669">
      <pivotArea collapsedLevelsAreSubtotals="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20668">
      <pivotArea dataOnly="0" labelOnly="1" fieldPosition="0">
        <references count="2">
          <reference field="0" count="1" selected="0">
            <x v="43"/>
          </reference>
          <reference field="2" count="1" defaultSubtotal="1">
            <x v="53"/>
          </reference>
        </references>
      </pivotArea>
    </format>
    <format dxfId="2066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066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066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066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066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066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066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066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065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0658">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065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6"/>
          </reference>
        </references>
      </pivotArea>
    </format>
    <format dxfId="2065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065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065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20653">
      <pivotArea collapsedLevelsAreSubtotals="1" fieldPosition="0">
        <references count="5">
          <reference field="0" count="1" selected="0">
            <x v="44"/>
          </reference>
          <reference field="1" count="1" selected="0">
            <x v="121"/>
          </reference>
          <reference field="2" count="1" selected="0">
            <x v="7"/>
          </reference>
          <reference field="3" count="1" selected="0">
            <x v="3"/>
          </reference>
          <reference field="4" count="1">
            <x v="50"/>
          </reference>
        </references>
      </pivotArea>
    </format>
    <format dxfId="20652">
      <pivotArea collapsedLevelsAreSubtotals="1" fieldPosition="0">
        <references count="5">
          <reference field="0" count="1" selected="0">
            <x v="44"/>
          </reference>
          <reference field="1" count="1" selected="0">
            <x v="145"/>
          </reference>
          <reference field="2" count="1" selected="0">
            <x v="7"/>
          </reference>
          <reference field="3" count="1" selected="0">
            <x v="3"/>
          </reference>
          <reference field="4" count="1">
            <x v="50"/>
          </reference>
        </references>
      </pivotArea>
    </format>
    <format dxfId="20651">
      <pivotArea collapsedLevelsAreSubtotals="1" fieldPosition="0">
        <references count="5">
          <reference field="0" count="1" selected="0">
            <x v="44"/>
          </reference>
          <reference field="1" count="1" selected="0">
            <x v="166"/>
          </reference>
          <reference field="2" count="1" selected="0">
            <x v="7"/>
          </reference>
          <reference field="3" count="1" selected="0">
            <x v="3"/>
          </reference>
          <reference field="4" count="1">
            <x v="49"/>
          </reference>
        </references>
      </pivotArea>
    </format>
    <format dxfId="20650">
      <pivotArea collapsedLevelsAreSubtotals="1" fieldPosition="0">
        <references count="5">
          <reference field="0" count="1" selected="0">
            <x v="44"/>
          </reference>
          <reference field="1" count="1" selected="0">
            <x v="167"/>
          </reference>
          <reference field="2" count="1" selected="0">
            <x v="7"/>
          </reference>
          <reference field="3" count="1" selected="0">
            <x v="3"/>
          </reference>
          <reference field="4" count="1">
            <x v="49"/>
          </reference>
        </references>
      </pivotArea>
    </format>
    <format dxfId="20649">
      <pivotArea collapsedLevelsAreSubtotals="1" fieldPosition="0">
        <references count="5">
          <reference field="0" count="1" selected="0">
            <x v="44"/>
          </reference>
          <reference field="1" count="1" selected="0">
            <x v="429"/>
          </reference>
          <reference field="2" count="1" selected="0">
            <x v="7"/>
          </reference>
          <reference field="3" count="1" selected="0">
            <x v="3"/>
          </reference>
          <reference field="4" count="1">
            <x v="50"/>
          </reference>
        </references>
      </pivotArea>
    </format>
    <format dxfId="20648">
      <pivotArea dataOnly="0" labelOnly="1" fieldPosition="0">
        <references count="2">
          <reference field="0" count="1" selected="0">
            <x v="44"/>
          </reference>
          <reference field="2" count="1" defaultSubtotal="1">
            <x v="7"/>
          </reference>
        </references>
      </pivotArea>
    </format>
    <format dxfId="20647">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0646">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0645">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0644">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0643">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50"/>
          </reference>
        </references>
      </pivotArea>
    </format>
    <format dxfId="20642">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50"/>
          </reference>
        </references>
      </pivotArea>
    </format>
    <format dxfId="20641">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49"/>
          </reference>
        </references>
      </pivotArea>
    </format>
    <format dxfId="20640">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49"/>
          </reference>
        </references>
      </pivotArea>
    </format>
    <format dxfId="20639">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0638">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0637">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0636">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0635">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50"/>
          </reference>
        </references>
      </pivotArea>
    </format>
    <format dxfId="20634">
      <pivotArea collapsedLevelsAreSubtotals="1" fieldPosition="0">
        <references count="5">
          <reference field="0" count="1" selected="0">
            <x v="45"/>
          </reference>
          <reference field="1" count="1" selected="0">
            <x v="16"/>
          </reference>
          <reference field="2" count="1" selected="0">
            <x v="29"/>
          </reference>
          <reference field="3" count="1" selected="0">
            <x v="0"/>
          </reference>
          <reference field="4" count="1">
            <x v="91"/>
          </reference>
        </references>
      </pivotArea>
    </format>
    <format dxfId="20633">
      <pivotArea dataOnly="0" labelOnly="1" fieldPosition="0">
        <references count="2">
          <reference field="0" count="1" selected="0">
            <x v="45"/>
          </reference>
          <reference field="2" count="1" defaultSubtotal="1">
            <x v="29"/>
          </reference>
        </references>
      </pivotArea>
    </format>
    <format dxfId="20632">
      <pivotArea dataOnly="0" labelOnly="1" fieldPosition="0">
        <references count="3">
          <reference field="0" count="1" selected="0">
            <x v="45"/>
          </reference>
          <reference field="1" count="9">
            <x v="13"/>
            <x v="14"/>
            <x v="16"/>
            <x v="84"/>
            <x v="133"/>
            <x v="181"/>
            <x v="210"/>
            <x v="291"/>
            <x v="312"/>
          </reference>
          <reference field="2" count="1" selected="0">
            <x v="29"/>
          </reference>
        </references>
      </pivotArea>
    </format>
    <format dxfId="20631">
      <pivotArea dataOnly="0" labelOnly="1" fieldPosition="0">
        <references count="4">
          <reference field="0" count="1" selected="0">
            <x v="45"/>
          </reference>
          <reference field="1" count="1" selected="0">
            <x v="16"/>
          </reference>
          <reference field="2" count="1" selected="0">
            <x v="29"/>
          </reference>
          <reference field="3" count="1">
            <x v="0"/>
          </reference>
        </references>
      </pivotArea>
    </format>
    <format dxfId="20630">
      <pivotArea dataOnly="0" labelOnly="1" fieldPosition="0">
        <references count="4">
          <reference field="0" count="1" selected="0">
            <x v="45"/>
          </reference>
          <reference field="1" count="1" selected="0">
            <x v="84"/>
          </reference>
          <reference field="2" count="1" selected="0">
            <x v="29"/>
          </reference>
          <reference field="3" count="1">
            <x v="3"/>
          </reference>
        </references>
      </pivotArea>
    </format>
    <format dxfId="2062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062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0627">
      <pivotArea dataOnly="0" labelOnly="1" fieldPosition="0">
        <references count="5">
          <reference field="0" count="1" selected="0">
            <x v="45"/>
          </reference>
          <reference field="1" count="1" selected="0">
            <x v="16"/>
          </reference>
          <reference field="2" count="1" selected="0">
            <x v="29"/>
          </reference>
          <reference field="3" count="1" selected="0">
            <x v="0"/>
          </reference>
          <reference field="4" count="1">
            <x v="91"/>
          </reference>
        </references>
      </pivotArea>
    </format>
    <format dxfId="20626">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0625">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0624">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0623">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0622">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0621">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0620">
      <pivotArea collapsedLevelsAreSubtotals="1" fieldPosition="0">
        <references count="5">
          <reference field="0" count="1" selected="0">
            <x v="46"/>
          </reference>
          <reference field="1" count="1" selected="0">
            <x v="23"/>
          </reference>
          <reference field="2" count="1" selected="0">
            <x v="25"/>
          </reference>
          <reference field="3" count="1" selected="0">
            <x v="3"/>
          </reference>
          <reference field="4" count="1">
            <x v="49"/>
          </reference>
        </references>
      </pivotArea>
    </format>
    <format dxfId="20619">
      <pivotArea collapsedLevelsAreSubtotals="1" fieldPosition="0">
        <references count="5">
          <reference field="0" count="1" selected="0">
            <x v="46"/>
          </reference>
          <reference field="1" count="1" selected="0">
            <x v="173"/>
          </reference>
          <reference field="2" count="1" selected="0">
            <x v="25"/>
          </reference>
          <reference field="3" count="1" selected="0">
            <x v="3"/>
          </reference>
          <reference field="4" count="1">
            <x v="49"/>
          </reference>
        </references>
      </pivotArea>
    </format>
    <format dxfId="20618">
      <pivotArea collapsedLevelsAreSubtotals="1" fieldPosition="0">
        <references count="5">
          <reference field="0" count="1" selected="0">
            <x v="46"/>
          </reference>
          <reference field="1" count="1" selected="0">
            <x v="249"/>
          </reference>
          <reference field="2" count="1" selected="0">
            <x v="25"/>
          </reference>
          <reference field="3" count="1" selected="0">
            <x v="3"/>
          </reference>
          <reference field="4" count="1">
            <x v="48"/>
          </reference>
        </references>
      </pivotArea>
    </format>
    <format dxfId="20617">
      <pivotArea collapsedLevelsAreSubtotals="1" fieldPosition="0">
        <references count="5">
          <reference field="0" count="1" selected="0">
            <x v="46"/>
          </reference>
          <reference field="1" count="1" selected="0">
            <x v="250"/>
          </reference>
          <reference field="2" count="1" selected="0">
            <x v="25"/>
          </reference>
          <reference field="3" count="1" selected="0">
            <x v="3"/>
          </reference>
          <reference field="4" count="1">
            <x v="48"/>
          </reference>
        </references>
      </pivotArea>
    </format>
    <format dxfId="20616">
      <pivotArea collapsedLevelsAreSubtotals="1" fieldPosition="0">
        <references count="5">
          <reference field="0" count="1" selected="0">
            <x v="46"/>
          </reference>
          <reference field="1" count="1" selected="0">
            <x v="251"/>
          </reference>
          <reference field="2" count="1" selected="0">
            <x v="25"/>
          </reference>
          <reference field="3" count="1" selected="0">
            <x v="3"/>
          </reference>
          <reference field="4" count="1">
            <x v="48"/>
          </reference>
        </references>
      </pivotArea>
    </format>
    <format dxfId="20615">
      <pivotArea collapsedLevelsAreSubtotals="1" fieldPosition="0">
        <references count="5">
          <reference field="0" count="1" selected="0">
            <x v="46"/>
          </reference>
          <reference field="1" count="1" selected="0">
            <x v="252"/>
          </reference>
          <reference field="2" count="1" selected="0">
            <x v="25"/>
          </reference>
          <reference field="3" count="1" selected="0">
            <x v="3"/>
          </reference>
          <reference field="4" count="1">
            <x v="48"/>
          </reference>
        </references>
      </pivotArea>
    </format>
    <format dxfId="20614">
      <pivotArea collapsedLevelsAreSubtotals="1" fieldPosition="0">
        <references count="5">
          <reference field="0" count="1" selected="0">
            <x v="46"/>
          </reference>
          <reference field="1" count="1" selected="0">
            <x v="298"/>
          </reference>
          <reference field="2" count="1" selected="0">
            <x v="25"/>
          </reference>
          <reference field="3" count="1" selected="0">
            <x v="0"/>
          </reference>
          <reference field="4" count="1">
            <x v="36"/>
          </reference>
        </references>
      </pivotArea>
    </format>
    <format dxfId="20613">
      <pivotArea collapsedLevelsAreSubtotals="1" fieldPosition="0">
        <references count="5">
          <reference field="0" count="1" selected="0">
            <x v="46"/>
          </reference>
          <reference field="1" count="1" selected="0">
            <x v="329"/>
          </reference>
          <reference field="2" count="1" selected="0">
            <x v="25"/>
          </reference>
          <reference field="3" count="1" selected="0">
            <x v="3"/>
          </reference>
          <reference field="4" count="1">
            <x v="50"/>
          </reference>
        </references>
      </pivotArea>
    </format>
    <format dxfId="20612">
      <pivotArea collapsedLevelsAreSubtotals="1" fieldPosition="0">
        <references count="5">
          <reference field="0" count="1" selected="0">
            <x v="46"/>
          </reference>
          <reference field="1" count="1" selected="0">
            <x v="433"/>
          </reference>
          <reference field="2" count="1" selected="0">
            <x v="25"/>
          </reference>
          <reference field="3" count="1" selected="0">
            <x v="3"/>
          </reference>
          <reference field="4" count="1">
            <x v="50"/>
          </reference>
        </references>
      </pivotArea>
    </format>
    <format dxfId="20611">
      <pivotArea collapsedLevelsAreSubtotals="1" fieldPosition="0">
        <references count="5">
          <reference field="0" count="1" selected="0">
            <x v="46"/>
          </reference>
          <reference field="1" count="1" selected="0">
            <x v="434"/>
          </reference>
          <reference field="2" count="1" selected="0">
            <x v="25"/>
          </reference>
          <reference field="3" count="1" selected="0">
            <x v="3"/>
          </reference>
          <reference field="4" count="1">
            <x v="48"/>
          </reference>
        </references>
      </pivotArea>
    </format>
    <format dxfId="20610">
      <pivotArea dataOnly="0" labelOnly="1" fieldPosition="0">
        <references count="2">
          <reference field="0" count="1" selected="0">
            <x v="46"/>
          </reference>
          <reference field="2" count="1" defaultSubtotal="1">
            <x v="25"/>
          </reference>
        </references>
      </pivotArea>
    </format>
    <format dxfId="20609">
      <pivotArea dataOnly="0" labelOnly="1" fieldPosition="0">
        <references count="3">
          <reference field="0" count="1" selected="0">
            <x v="46"/>
          </reference>
          <reference field="1" count="20">
            <x v="21"/>
            <x v="23"/>
            <x v="35"/>
            <x v="150"/>
            <x v="173"/>
            <x v="186"/>
            <x v="203"/>
            <x v="219"/>
            <x v="241"/>
            <x v="249"/>
            <x v="250"/>
            <x v="251"/>
            <x v="252"/>
            <x v="298"/>
            <x v="329"/>
            <x v="362"/>
            <x v="393"/>
            <x v="398"/>
            <x v="433"/>
            <x v="434"/>
          </reference>
          <reference field="2" count="1" selected="0">
            <x v="25"/>
          </reference>
        </references>
      </pivotArea>
    </format>
    <format dxfId="20608">
      <pivotArea dataOnly="0" labelOnly="1" fieldPosition="0">
        <references count="4">
          <reference field="0" count="1" selected="0">
            <x v="46"/>
          </reference>
          <reference field="1" count="1" selected="0">
            <x v="298"/>
          </reference>
          <reference field="2" count="1" selected="0">
            <x v="25"/>
          </reference>
          <reference field="3" count="1">
            <x v="0"/>
          </reference>
        </references>
      </pivotArea>
    </format>
    <format dxfId="20607">
      <pivotArea dataOnly="0" labelOnly="1" fieldPosition="0">
        <references count="4">
          <reference field="0" count="1" selected="0">
            <x v="46"/>
          </reference>
          <reference field="1" count="1" selected="0">
            <x v="329"/>
          </reference>
          <reference field="2" count="1" selected="0">
            <x v="25"/>
          </reference>
          <reference field="3" count="1">
            <x v="3"/>
          </reference>
        </references>
      </pivotArea>
    </format>
    <format dxfId="20606">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0605">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49"/>
          </reference>
        </references>
      </pivotArea>
    </format>
    <format dxfId="20604">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0603">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0602">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49"/>
          </reference>
        </references>
      </pivotArea>
    </format>
    <format dxfId="20601">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0600">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0599">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0598">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0597">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48"/>
          </reference>
        </references>
      </pivotArea>
    </format>
    <format dxfId="20596">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48"/>
          </reference>
        </references>
      </pivotArea>
    </format>
    <format dxfId="20595">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48"/>
          </reference>
        </references>
      </pivotArea>
    </format>
    <format dxfId="20594">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48"/>
          </reference>
        </references>
      </pivotArea>
    </format>
    <format dxfId="20593">
      <pivotArea dataOnly="0" labelOnly="1" fieldPosition="0">
        <references count="5">
          <reference field="0" count="1" selected="0">
            <x v="46"/>
          </reference>
          <reference field="1" count="1" selected="0">
            <x v="298"/>
          </reference>
          <reference field="2" count="1" selected="0">
            <x v="25"/>
          </reference>
          <reference field="3" count="1" selected="0">
            <x v="0"/>
          </reference>
          <reference field="4" count="1">
            <x v="36"/>
          </reference>
        </references>
      </pivotArea>
    </format>
    <format dxfId="20592">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50"/>
          </reference>
        </references>
      </pivotArea>
    </format>
    <format dxfId="20591">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0590">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0589">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0588">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50"/>
          </reference>
        </references>
      </pivotArea>
    </format>
    <format dxfId="20587">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48"/>
          </reference>
        </references>
      </pivotArea>
    </format>
    <format dxfId="20586">
      <pivotArea collapsedLevelsAreSubtotals="1" fieldPosition="0">
        <references count="5">
          <reference field="0" count="1" selected="0">
            <x v="47"/>
          </reference>
          <reference field="1" count="1" selected="0">
            <x v="52"/>
          </reference>
          <reference field="2" count="1" selected="0">
            <x v="24"/>
          </reference>
          <reference field="3" count="1" selected="0">
            <x v="3"/>
          </reference>
          <reference field="4" count="1">
            <x v="49"/>
          </reference>
        </references>
      </pivotArea>
    </format>
    <format dxfId="20585">
      <pivotArea collapsedLevelsAreSubtotals="1" fieldPosition="0">
        <references count="5">
          <reference field="0" count="1" selected="0">
            <x v="47"/>
          </reference>
          <reference field="1" count="1" selected="0">
            <x v="189"/>
          </reference>
          <reference field="2" count="1" selected="0">
            <x v="24"/>
          </reference>
          <reference field="3" count="1" selected="0">
            <x v="3"/>
          </reference>
          <reference field="4" count="1">
            <x v="7"/>
          </reference>
        </references>
      </pivotArea>
    </format>
    <format dxfId="20584">
      <pivotArea collapsedLevelsAreSubtotals="1" fieldPosition="0">
        <references count="5">
          <reference field="0" count="1" selected="0">
            <x v="47"/>
          </reference>
          <reference field="1" count="1" selected="0">
            <x v="253"/>
          </reference>
          <reference field="2" count="1" selected="0">
            <x v="24"/>
          </reference>
          <reference field="3" count="1" selected="0">
            <x v="3"/>
          </reference>
          <reference field="4" count="1">
            <x v="48"/>
          </reference>
        </references>
      </pivotArea>
    </format>
    <format dxfId="20583">
      <pivotArea collapsedLevelsAreSubtotals="1" fieldPosition="0">
        <references count="5">
          <reference field="0" count="1" selected="0">
            <x v="47"/>
          </reference>
          <reference field="1" count="1" selected="0">
            <x v="385"/>
          </reference>
          <reference field="2" count="1" selected="0">
            <x v="24"/>
          </reference>
          <reference field="3" count="1" selected="0">
            <x v="0"/>
          </reference>
          <reference field="4" count="1">
            <x v="30"/>
          </reference>
        </references>
      </pivotArea>
    </format>
    <format dxfId="20582">
      <pivotArea collapsedLevelsAreSubtotals="1" fieldPosition="0">
        <references count="5">
          <reference field="0" count="1" selected="0">
            <x v="47"/>
          </reference>
          <reference field="1" count="1" selected="0">
            <x v="411"/>
          </reference>
          <reference field="2" count="1" selected="0">
            <x v="24"/>
          </reference>
          <reference field="3" count="1" selected="0">
            <x v="3"/>
          </reference>
          <reference field="4" count="1">
            <x v="48"/>
          </reference>
        </references>
      </pivotArea>
    </format>
    <format dxfId="20581">
      <pivotArea dataOnly="0" labelOnly="1" fieldPosition="0">
        <references count="2">
          <reference field="0" count="1" selected="0">
            <x v="47"/>
          </reference>
          <reference field="2" count="1" defaultSubtotal="1">
            <x v="24"/>
          </reference>
        </references>
      </pivotArea>
    </format>
    <format dxfId="20580">
      <pivotArea dataOnly="0" labelOnly="1" fieldPosition="0">
        <references count="3">
          <reference field="0" count="1" selected="0">
            <x v="47"/>
          </reference>
          <reference field="1" count="12">
            <x v="52"/>
            <x v="97"/>
            <x v="101"/>
            <x v="189"/>
            <x v="190"/>
            <x v="253"/>
            <x v="263"/>
            <x v="307"/>
            <x v="368"/>
            <x v="385"/>
            <x v="411"/>
            <x v="445"/>
          </reference>
          <reference field="2" count="1" selected="0">
            <x v="24"/>
          </reference>
        </references>
      </pivotArea>
    </format>
    <format dxfId="20579">
      <pivotArea dataOnly="0" labelOnly="1" fieldPosition="0">
        <references count="4">
          <reference field="0" count="1" selected="0">
            <x v="47"/>
          </reference>
          <reference field="1" count="1" selected="0">
            <x v="52"/>
          </reference>
          <reference field="2" count="1" selected="0">
            <x v="24"/>
          </reference>
          <reference field="3" count="1">
            <x v="3"/>
          </reference>
        </references>
      </pivotArea>
    </format>
    <format dxfId="20578">
      <pivotArea dataOnly="0" labelOnly="1" fieldPosition="0">
        <references count="4">
          <reference field="0" count="1" selected="0">
            <x v="47"/>
          </reference>
          <reference field="1" count="1" selected="0">
            <x v="385"/>
          </reference>
          <reference field="2" count="1" selected="0">
            <x v="24"/>
          </reference>
          <reference field="3" count="1">
            <x v="0"/>
          </reference>
        </references>
      </pivotArea>
    </format>
    <format dxfId="20577">
      <pivotArea dataOnly="0" labelOnly="1" fieldPosition="0">
        <references count="5">
          <reference field="0" count="1" selected="0">
            <x v="47"/>
          </reference>
          <reference field="1" count="1" selected="0">
            <x v="52"/>
          </reference>
          <reference field="2" count="1" selected="0">
            <x v="24"/>
          </reference>
          <reference field="3" count="1" selected="0">
            <x v="3"/>
          </reference>
          <reference field="4" count="1">
            <x v="49"/>
          </reference>
        </references>
      </pivotArea>
    </format>
    <format dxfId="2057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057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0574">
      <pivotArea dataOnly="0" labelOnly="1" fieldPosition="0">
        <references count="5">
          <reference field="0" count="1" selected="0">
            <x v="47"/>
          </reference>
          <reference field="1" count="1" selected="0">
            <x v="189"/>
          </reference>
          <reference field="2" count="1" selected="0">
            <x v="24"/>
          </reference>
          <reference field="3" count="1" selected="0">
            <x v="3"/>
          </reference>
          <reference field="4" count="1">
            <x v="7"/>
          </reference>
        </references>
      </pivotArea>
    </format>
    <format dxfId="2057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057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48"/>
          </reference>
        </references>
      </pivotArea>
    </format>
    <format dxfId="2057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057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056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0568">
      <pivotArea dataOnly="0" labelOnly="1" fieldPosition="0">
        <references count="5">
          <reference field="0" count="1" selected="0">
            <x v="47"/>
          </reference>
          <reference field="1" count="1" selected="0">
            <x v="385"/>
          </reference>
          <reference field="2" count="1" selected="0">
            <x v="24"/>
          </reference>
          <reference field="3" count="1" selected="0">
            <x v="0"/>
          </reference>
          <reference field="4" count="1">
            <x v="30"/>
          </reference>
        </references>
      </pivotArea>
    </format>
    <format dxfId="2056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48"/>
          </reference>
        </references>
      </pivotArea>
    </format>
    <format dxfId="2056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0565">
      <pivotArea dataOnly="0" labelOnly="1" fieldPosition="0">
        <references count="2">
          <reference field="0" count="1" selected="0">
            <x v="48"/>
          </reference>
          <reference field="2" count="1" defaultSubtotal="1">
            <x v="12"/>
          </reference>
        </references>
      </pivotArea>
    </format>
    <format dxfId="2056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056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056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0561">
      <pivotArea collapsedLevelsAreSubtotals="1" fieldPosition="0">
        <references count="5">
          <reference field="0" count="1" selected="0">
            <x v="49"/>
          </reference>
          <reference field="1" count="1" selected="0">
            <x v="118"/>
          </reference>
          <reference field="2" count="1" selected="0">
            <x v="37"/>
          </reference>
          <reference field="3" count="1" selected="0">
            <x v="1"/>
          </reference>
          <reference field="4" count="1">
            <x v="24"/>
          </reference>
        </references>
      </pivotArea>
    </format>
    <format dxfId="20560">
      <pivotArea collapsedLevelsAreSubtotals="1" fieldPosition="0">
        <references count="5">
          <reference field="0" count="1" selected="0">
            <x v="49"/>
          </reference>
          <reference field="1" count="1" selected="0">
            <x v="184"/>
          </reference>
          <reference field="2" count="1" selected="0">
            <x v="37"/>
          </reference>
          <reference field="3" count="1" selected="0">
            <x v="3"/>
          </reference>
          <reference field="4" count="1">
            <x v="39"/>
          </reference>
        </references>
      </pivotArea>
    </format>
    <format dxfId="20559">
      <pivotArea collapsedLevelsAreSubtotals="1" fieldPosition="0">
        <references count="5">
          <reference field="0" count="1" selected="0">
            <x v="49"/>
          </reference>
          <reference field="1" count="1" selected="0">
            <x v="319"/>
          </reference>
          <reference field="2" count="1" selected="0">
            <x v="37"/>
          </reference>
          <reference field="3" count="1" selected="0">
            <x v="3"/>
          </reference>
          <reference field="4" count="1">
            <x v="47"/>
          </reference>
        </references>
      </pivotArea>
    </format>
    <format dxfId="20558">
      <pivotArea collapsedLevelsAreSubtotals="1" fieldPosition="0">
        <references count="5">
          <reference field="0" count="1" selected="0">
            <x v="49"/>
          </reference>
          <reference field="1" count="1" selected="0">
            <x v="356"/>
          </reference>
          <reference field="2" count="1" selected="0">
            <x v="37"/>
          </reference>
          <reference field="3" count="1" selected="0">
            <x v="0"/>
          </reference>
          <reference field="4" count="1">
            <x v="48"/>
          </reference>
        </references>
      </pivotArea>
    </format>
    <format dxfId="20557">
      <pivotArea dataOnly="0" labelOnly="1" fieldPosition="0">
        <references count="2">
          <reference field="0" count="1" selected="0">
            <x v="49"/>
          </reference>
          <reference field="2" count="1" defaultSubtotal="1">
            <x v="37"/>
          </reference>
        </references>
      </pivotArea>
    </format>
    <format dxfId="20556">
      <pivotArea dataOnly="0" labelOnly="1" fieldPosition="0">
        <references count="3">
          <reference field="0" count="1" selected="0">
            <x v="49"/>
          </reference>
          <reference field="1" count="9">
            <x v="37"/>
            <x v="85"/>
            <x v="118"/>
            <x v="184"/>
            <x v="234"/>
            <x v="319"/>
            <x v="356"/>
            <x v="358"/>
            <x v="359"/>
          </reference>
          <reference field="2" count="1" selected="0">
            <x v="37"/>
          </reference>
        </references>
      </pivotArea>
    </format>
    <format dxfId="20555">
      <pivotArea dataOnly="0" labelOnly="1" fieldPosition="0">
        <references count="4">
          <reference field="0" count="1" selected="0">
            <x v="49"/>
          </reference>
          <reference field="1" count="1" selected="0">
            <x v="118"/>
          </reference>
          <reference field="2" count="1" selected="0">
            <x v="37"/>
          </reference>
          <reference field="3" count="1">
            <x v="1"/>
          </reference>
        </references>
      </pivotArea>
    </format>
    <format dxfId="20554">
      <pivotArea dataOnly="0" labelOnly="1" fieldPosition="0">
        <references count="4">
          <reference field="0" count="1" selected="0">
            <x v="49"/>
          </reference>
          <reference field="1" count="1" selected="0">
            <x v="184"/>
          </reference>
          <reference field="2" count="1" selected="0">
            <x v="37"/>
          </reference>
          <reference field="3" count="1">
            <x v="3"/>
          </reference>
        </references>
      </pivotArea>
    </format>
    <format dxfId="20553">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0552">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0551">
      <pivotArea dataOnly="0" labelOnly="1" fieldPosition="0">
        <references count="5">
          <reference field="0" count="1" selected="0">
            <x v="49"/>
          </reference>
          <reference field="1" count="1" selected="0">
            <x v="118"/>
          </reference>
          <reference field="2" count="1" selected="0">
            <x v="37"/>
          </reference>
          <reference field="3" count="1" selected="0">
            <x v="1"/>
          </reference>
          <reference field="4" count="1">
            <x v="24"/>
          </reference>
        </references>
      </pivotArea>
    </format>
    <format dxfId="20550">
      <pivotArea dataOnly="0" labelOnly="1" fieldPosition="0">
        <references count="5">
          <reference field="0" count="1" selected="0">
            <x v="49"/>
          </reference>
          <reference field="1" count="1" selected="0">
            <x v="184"/>
          </reference>
          <reference field="2" count="1" selected="0">
            <x v="37"/>
          </reference>
          <reference field="3" count="1" selected="0">
            <x v="3"/>
          </reference>
          <reference field="4" count="1">
            <x v="39"/>
          </reference>
        </references>
      </pivotArea>
    </format>
    <format dxfId="2054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054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47"/>
          </reference>
        </references>
      </pivotArea>
    </format>
    <format dxfId="2054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48"/>
          </reference>
        </references>
      </pivotArea>
    </format>
    <format dxfId="2054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054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0544">
      <pivotArea collapsedLevelsAreSubtotals="1" fieldPosition="0">
        <references count="5">
          <reference field="0" count="1" selected="0">
            <x v="50"/>
          </reference>
          <reference field="1" count="1" selected="0">
            <x v="276"/>
          </reference>
          <reference field="2" count="1" selected="0">
            <x v="32"/>
          </reference>
          <reference field="3" count="1" selected="0">
            <x v="7"/>
          </reference>
          <reference field="4" count="1">
            <x v="18"/>
          </reference>
        </references>
      </pivotArea>
    </format>
    <format dxfId="20543">
      <pivotArea dataOnly="0" labelOnly="1" fieldPosition="0">
        <references count="2">
          <reference field="0" count="1" selected="0">
            <x v="50"/>
          </reference>
          <reference field="2" count="1" defaultSubtotal="1">
            <x v="32"/>
          </reference>
        </references>
      </pivotArea>
    </format>
    <format dxfId="20542">
      <pivotArea dataOnly="0" labelOnly="1" fieldPosition="0">
        <references count="3">
          <reference field="0" count="1" selected="0">
            <x v="50"/>
          </reference>
          <reference field="1" count="1">
            <x v="276"/>
          </reference>
          <reference field="2" count="1" selected="0">
            <x v="32"/>
          </reference>
        </references>
      </pivotArea>
    </format>
    <format dxfId="20541">
      <pivotArea dataOnly="0" labelOnly="1" fieldPosition="0">
        <references count="4">
          <reference field="0" count="1" selected="0">
            <x v="50"/>
          </reference>
          <reference field="1" count="1" selected="0">
            <x v="276"/>
          </reference>
          <reference field="2" count="1" selected="0">
            <x v="32"/>
          </reference>
          <reference field="3" count="1">
            <x v="7"/>
          </reference>
        </references>
      </pivotArea>
    </format>
    <format dxfId="20540">
      <pivotArea dataOnly="0" labelOnly="1" fieldPosition="0">
        <references count="5">
          <reference field="0" count="1" selected="0">
            <x v="50"/>
          </reference>
          <reference field="1" count="1" selected="0">
            <x v="276"/>
          </reference>
          <reference field="2" count="1" selected="0">
            <x v="32"/>
          </reference>
          <reference field="3" count="1" selected="0">
            <x v="7"/>
          </reference>
          <reference field="4" count="1">
            <x v="18"/>
          </reference>
        </references>
      </pivotArea>
    </format>
    <format dxfId="20539">
      <pivotArea collapsedLevelsAreSubtotals="1" fieldPosition="0">
        <references count="5">
          <reference field="0" count="1" selected="0">
            <x v="51"/>
          </reference>
          <reference field="1" count="1" selected="0">
            <x v="309"/>
          </reference>
          <reference field="2" count="1" selected="0">
            <x v="6"/>
          </reference>
          <reference field="3" count="1" selected="0">
            <x v="3"/>
          </reference>
          <reference field="4" count="1">
            <x v="49"/>
          </reference>
        </references>
      </pivotArea>
    </format>
    <format dxfId="20538">
      <pivotArea collapsedLevelsAreSubtotals="1" fieldPosition="0">
        <references count="5">
          <reference field="0" count="1" selected="0">
            <x v="51"/>
          </reference>
          <reference field="1" count="1" selected="0">
            <x v="367"/>
          </reference>
          <reference field="2" count="1" selected="0">
            <x v="6"/>
          </reference>
          <reference field="3" count="1" selected="0">
            <x v="3"/>
          </reference>
          <reference field="4" count="1">
            <x v="48"/>
          </reference>
        </references>
      </pivotArea>
    </format>
    <format dxfId="20537">
      <pivotArea dataOnly="0" labelOnly="1" fieldPosition="0">
        <references count="2">
          <reference field="0" count="1" selected="0">
            <x v="51"/>
          </reference>
          <reference field="2" count="1" defaultSubtotal="1">
            <x v="6"/>
          </reference>
        </references>
      </pivotArea>
    </format>
    <format dxfId="20536">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49"/>
          </reference>
        </references>
      </pivotArea>
    </format>
    <format dxfId="20535">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48"/>
          </reference>
        </references>
      </pivotArea>
    </format>
    <format dxfId="20534">
      <pivotArea collapsedLevelsAreSubtotals="1" fieldPosition="0">
        <references count="5">
          <reference field="0" count="1" selected="0">
            <x v="52"/>
          </reference>
          <reference field="1" count="1" selected="0">
            <x v="202"/>
          </reference>
          <reference field="2" count="1" selected="0">
            <x v="44"/>
          </reference>
          <reference field="3" count="1" selected="0">
            <x v="3"/>
          </reference>
          <reference field="4" count="1">
            <x v="45"/>
          </reference>
        </references>
      </pivotArea>
    </format>
    <format dxfId="20533">
      <pivotArea collapsedLevelsAreSubtotals="1" fieldPosition="0">
        <references count="5">
          <reference field="0" count="1" selected="0">
            <x v="52"/>
          </reference>
          <reference field="1" count="1" selected="0">
            <x v="268"/>
          </reference>
          <reference field="2" count="1" selected="0">
            <x v="44"/>
          </reference>
          <reference field="3" count="1" selected="0">
            <x v="7"/>
          </reference>
          <reference field="4" count="1">
            <x v="16"/>
          </reference>
        </references>
      </pivotArea>
    </format>
    <format dxfId="20532">
      <pivotArea dataOnly="0" labelOnly="1" fieldPosition="0">
        <references count="2">
          <reference field="0" count="1" selected="0">
            <x v="52"/>
          </reference>
          <reference field="2" count="1" defaultSubtotal="1">
            <x v="44"/>
          </reference>
        </references>
      </pivotArea>
    </format>
    <format dxfId="20531">
      <pivotArea dataOnly="0" labelOnly="1" fieldPosition="0">
        <references count="3">
          <reference field="0" count="1" selected="0">
            <x v="52"/>
          </reference>
          <reference field="1" count="9">
            <x v="20"/>
            <x v="139"/>
            <x v="169"/>
            <x v="202"/>
            <x v="211"/>
            <x v="265"/>
            <x v="268"/>
            <x v="346"/>
            <x v="388"/>
          </reference>
          <reference field="2" count="1" selected="0">
            <x v="44"/>
          </reference>
        </references>
      </pivotArea>
    </format>
    <format dxfId="20530">
      <pivotArea dataOnly="0" labelOnly="1" fieldPosition="0">
        <references count="4">
          <reference field="0" count="1" selected="0">
            <x v="52"/>
          </reference>
          <reference field="1" count="1" selected="0">
            <x v="268"/>
          </reference>
          <reference field="2" count="1" selected="0">
            <x v="44"/>
          </reference>
          <reference field="3" count="1">
            <x v="7"/>
          </reference>
        </references>
      </pivotArea>
    </format>
    <format dxfId="20529">
      <pivotArea dataOnly="0" labelOnly="1" fieldPosition="0">
        <references count="4">
          <reference field="0" count="1" selected="0">
            <x v="52"/>
          </reference>
          <reference field="1" count="1" selected="0">
            <x v="346"/>
          </reference>
          <reference field="2" count="1" selected="0">
            <x v="44"/>
          </reference>
          <reference field="3" count="1">
            <x v="3"/>
          </reference>
        </references>
      </pivotArea>
    </format>
    <format dxfId="20528">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0527">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0526">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052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45"/>
          </reference>
        </references>
      </pivotArea>
    </format>
    <format dxfId="2052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052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0522">
      <pivotArea dataOnly="0" labelOnly="1" fieldPosition="0">
        <references count="5">
          <reference field="0" count="1" selected="0">
            <x v="52"/>
          </reference>
          <reference field="1" count="1" selected="0">
            <x v="268"/>
          </reference>
          <reference field="2" count="1" selected="0">
            <x v="44"/>
          </reference>
          <reference field="3" count="1" selected="0">
            <x v="7"/>
          </reference>
          <reference field="4" count="1">
            <x v="16"/>
          </reference>
        </references>
      </pivotArea>
    </format>
    <format dxfId="20521">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0520">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0519">
      <pivotArea dataOnly="0" labelOnly="1" fieldPosition="0">
        <references count="2">
          <reference field="0" count="1" selected="0">
            <x v="53"/>
          </reference>
          <reference field="2" count="1" defaultSubtotal="1">
            <x v="23"/>
          </reference>
        </references>
      </pivotArea>
    </format>
    <format dxfId="2051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051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051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051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0514">
      <pivotArea dataOnly="0" labelOnly="1" fieldPosition="0">
        <references count="2">
          <reference field="0" count="1" selected="0">
            <x v="54"/>
          </reference>
          <reference field="2" count="1" defaultSubtotal="1">
            <x v="14"/>
          </reference>
        </references>
      </pivotArea>
    </format>
    <format dxfId="20513">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0512">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0511">
      <pivotArea collapsedLevelsAreSubtotals="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20510">
      <pivotArea collapsedLevelsAreSubtotals="1" fieldPosition="0">
        <references count="5">
          <reference field="0" count="1" selected="0">
            <x v="55"/>
          </reference>
          <reference field="1" count="1" selected="0">
            <x v="308"/>
          </reference>
          <reference field="2" count="1" selected="0">
            <x v="63"/>
          </reference>
          <reference field="3" count="1" selected="0">
            <x v="3"/>
          </reference>
          <reference field="4" count="1">
            <x v="40"/>
          </reference>
        </references>
      </pivotArea>
    </format>
    <format dxfId="20509">
      <pivotArea collapsedLevelsAreSubtotals="1" fieldPosition="0">
        <references count="5">
          <reference field="0" count="1" selected="0">
            <x v="55"/>
          </reference>
          <reference field="1" count="1" selected="0">
            <x v="380"/>
          </reference>
          <reference field="2" count="1" selected="0">
            <x v="63"/>
          </reference>
          <reference field="3" count="1" selected="0">
            <x v="0"/>
          </reference>
          <reference field="4" count="1">
            <x v="50"/>
          </reference>
        </references>
      </pivotArea>
    </format>
    <format dxfId="20508">
      <pivotArea dataOnly="0" labelOnly="1" fieldPosition="0">
        <references count="2">
          <reference field="0" count="1" selected="0">
            <x v="55"/>
          </reference>
          <reference field="2" count="1" defaultSubtotal="1">
            <x v="63"/>
          </reference>
        </references>
      </pivotArea>
    </format>
    <format dxfId="20507">
      <pivotArea dataOnly="0" labelOnly="1" fieldPosition="0">
        <references count="3">
          <reference field="0" count="1" selected="0">
            <x v="55"/>
          </reference>
          <reference field="1" count="5">
            <x v="114"/>
            <x v="143"/>
            <x v="308"/>
            <x v="380"/>
            <x v="403"/>
          </reference>
          <reference field="2" count="1" selected="0">
            <x v="63"/>
          </reference>
        </references>
      </pivotArea>
    </format>
    <format dxfId="20506">
      <pivotArea dataOnly="0" labelOnly="1" fieldPosition="0">
        <references count="4">
          <reference field="0" count="1" selected="0">
            <x v="55"/>
          </reference>
          <reference field="1" count="1" selected="0">
            <x v="380"/>
          </reference>
          <reference field="2" count="1" selected="0">
            <x v="63"/>
          </reference>
          <reference field="3" count="1">
            <x v="0"/>
          </reference>
        </references>
      </pivotArea>
    </format>
    <format dxfId="20505">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0504">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20503">
      <pivotArea dataOnly="0" labelOnly="1" fieldPosition="0">
        <references count="5">
          <reference field="0" count="1" selected="0">
            <x v="55"/>
          </reference>
          <reference field="1" count="1" selected="0">
            <x v="308"/>
          </reference>
          <reference field="2" count="1" selected="0">
            <x v="63"/>
          </reference>
          <reference field="3" count="1" selected="0">
            <x v="3"/>
          </reference>
          <reference field="4" count="1">
            <x v="40"/>
          </reference>
        </references>
      </pivotArea>
    </format>
    <format dxfId="20502">
      <pivotArea dataOnly="0" labelOnly="1" fieldPosition="0">
        <references count="5">
          <reference field="0" count="1" selected="0">
            <x v="55"/>
          </reference>
          <reference field="1" count="1" selected="0">
            <x v="380"/>
          </reference>
          <reference field="2" count="1" selected="0">
            <x v="63"/>
          </reference>
          <reference field="3" count="1" selected="0">
            <x v="0"/>
          </reference>
          <reference field="4" count="1">
            <x v="50"/>
          </reference>
        </references>
      </pivotArea>
    </format>
    <format dxfId="20501">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0500">
      <pivotArea collapsedLevelsAreSubtotals="1" fieldPosition="0">
        <references count="5">
          <reference field="0" count="1" selected="0">
            <x v="56"/>
          </reference>
          <reference field="1" count="1" selected="0">
            <x v="162"/>
          </reference>
          <reference field="2" count="1" selected="0">
            <x v="64"/>
          </reference>
          <reference field="3" count="1" selected="0">
            <x v="3"/>
          </reference>
          <reference field="4" count="1">
            <x v="20"/>
          </reference>
        </references>
      </pivotArea>
    </format>
    <format dxfId="20499">
      <pivotArea collapsedLevelsAreSubtotals="1" fieldPosition="0">
        <references count="5">
          <reference field="0" count="1" selected="0">
            <x v="56"/>
          </reference>
          <reference field="1" count="1" selected="0">
            <x v="163"/>
          </reference>
          <reference field="2" count="1" selected="0">
            <x v="64"/>
          </reference>
          <reference field="3" count="1" selected="0">
            <x v="3"/>
          </reference>
          <reference field="4" count="1">
            <x v="20"/>
          </reference>
        </references>
      </pivotArea>
    </format>
    <format dxfId="20498">
      <pivotArea collapsedLevelsAreSubtotals="1" fieldPosition="0">
        <references count="5">
          <reference field="0" count="1" selected="0">
            <x v="56"/>
          </reference>
          <reference field="1" count="1" selected="0">
            <x v="278"/>
          </reference>
          <reference field="2" count="1" selected="0">
            <x v="64"/>
          </reference>
          <reference field="3" count="1" selected="0">
            <x v="0"/>
          </reference>
          <reference field="4" count="1">
            <x v="32"/>
          </reference>
        </references>
      </pivotArea>
    </format>
    <format dxfId="20497">
      <pivotArea collapsedLevelsAreSubtotals="1" fieldPosition="0">
        <references count="5">
          <reference field="0" count="1" selected="0">
            <x v="56"/>
          </reference>
          <reference field="1" count="1" selected="0">
            <x v="313"/>
          </reference>
          <reference field="2" count="1" selected="0">
            <x v="64"/>
          </reference>
          <reference field="3" count="1" selected="0">
            <x v="3"/>
          </reference>
          <reference field="4" count="1">
            <x v="48"/>
          </reference>
        </references>
      </pivotArea>
    </format>
    <format dxfId="20496">
      <pivotArea collapsedLevelsAreSubtotals="1" fieldPosition="0">
        <references count="5">
          <reference field="0" count="1" selected="0">
            <x v="56"/>
          </reference>
          <reference field="1" count="1" selected="0">
            <x v="351"/>
          </reference>
          <reference field="2" count="1" selected="0">
            <x v="64"/>
          </reference>
          <reference field="3" count="1" selected="0">
            <x v="3"/>
          </reference>
          <reference field="4" count="1">
            <x v="48"/>
          </reference>
        </references>
      </pivotArea>
    </format>
    <format dxfId="20495">
      <pivotArea collapsedLevelsAreSubtotals="1" fieldPosition="0">
        <references count="5">
          <reference field="0" count="1" selected="0">
            <x v="56"/>
          </reference>
          <reference field="1" count="1" selected="0">
            <x v="450"/>
          </reference>
          <reference field="2" count="1" selected="0">
            <x v="64"/>
          </reference>
          <reference field="3" count="1" selected="0">
            <x v="0"/>
          </reference>
          <reference field="4" count="1">
            <x v="29"/>
          </reference>
        </references>
      </pivotArea>
    </format>
    <format dxfId="20494">
      <pivotArea dataOnly="0" labelOnly="1" fieldPosition="0">
        <references count="2">
          <reference field="0" count="1" selected="0">
            <x v="56"/>
          </reference>
          <reference field="2" count="1" defaultSubtotal="1">
            <x v="64"/>
          </reference>
        </references>
      </pivotArea>
    </format>
    <format dxfId="20493">
      <pivotArea dataOnly="0" labelOnly="1" fieldPosition="0">
        <references count="3">
          <reference field="0" count="1" selected="0">
            <x v="56"/>
          </reference>
          <reference field="1" count="6">
            <x v="162"/>
            <x v="163"/>
            <x v="278"/>
            <x v="313"/>
            <x v="351"/>
            <x v="450"/>
          </reference>
          <reference field="2" count="1" selected="0">
            <x v="64"/>
          </reference>
        </references>
      </pivotArea>
    </format>
    <format dxfId="20492">
      <pivotArea dataOnly="0" labelOnly="1" fieldPosition="0">
        <references count="4">
          <reference field="0" count="1" selected="0">
            <x v="56"/>
          </reference>
          <reference field="1" count="1" selected="0">
            <x v="162"/>
          </reference>
          <reference field="2" count="1" selected="0">
            <x v="64"/>
          </reference>
          <reference field="3" count="1">
            <x v="3"/>
          </reference>
        </references>
      </pivotArea>
    </format>
    <format dxfId="20491">
      <pivotArea dataOnly="0" labelOnly="1" fieldPosition="0">
        <references count="4">
          <reference field="0" count="1" selected="0">
            <x v="56"/>
          </reference>
          <reference field="1" count="1" selected="0">
            <x v="278"/>
          </reference>
          <reference field="2" count="1" selected="0">
            <x v="64"/>
          </reference>
          <reference field="3" count="1">
            <x v="0"/>
          </reference>
        </references>
      </pivotArea>
    </format>
    <format dxfId="20490">
      <pivotArea dataOnly="0" labelOnly="1" fieldPosition="0">
        <references count="4">
          <reference field="0" count="1" selected="0">
            <x v="56"/>
          </reference>
          <reference field="1" count="1" selected="0">
            <x v="450"/>
          </reference>
          <reference field="2" count="1" selected="0">
            <x v="64"/>
          </reference>
          <reference field="3" count="1">
            <x v="0"/>
          </reference>
        </references>
      </pivotArea>
    </format>
    <format dxfId="20489">
      <pivotArea dataOnly="0" labelOnly="1" fieldPosition="0">
        <references count="5">
          <reference field="0" count="1" selected="0">
            <x v="56"/>
          </reference>
          <reference field="1" count="1" selected="0">
            <x v="162"/>
          </reference>
          <reference field="2" count="1" selected="0">
            <x v="64"/>
          </reference>
          <reference field="3" count="1" selected="0">
            <x v="3"/>
          </reference>
          <reference field="4" count="1">
            <x v="20"/>
          </reference>
        </references>
      </pivotArea>
    </format>
    <format dxfId="20488">
      <pivotArea dataOnly="0" labelOnly="1" fieldPosition="0">
        <references count="5">
          <reference field="0" count="1" selected="0">
            <x v="56"/>
          </reference>
          <reference field="1" count="1" selected="0">
            <x v="163"/>
          </reference>
          <reference field="2" count="1" selected="0">
            <x v="64"/>
          </reference>
          <reference field="3" count="1" selected="0">
            <x v="3"/>
          </reference>
          <reference field="4" count="1">
            <x v="20"/>
          </reference>
        </references>
      </pivotArea>
    </format>
    <format dxfId="20487">
      <pivotArea dataOnly="0" labelOnly="1" fieldPosition="0">
        <references count="5">
          <reference field="0" count="1" selected="0">
            <x v="56"/>
          </reference>
          <reference field="1" count="1" selected="0">
            <x v="278"/>
          </reference>
          <reference field="2" count="1" selected="0">
            <x v="64"/>
          </reference>
          <reference field="3" count="1" selected="0">
            <x v="0"/>
          </reference>
          <reference field="4" count="1">
            <x v="32"/>
          </reference>
        </references>
      </pivotArea>
    </format>
    <format dxfId="20486">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48"/>
          </reference>
        </references>
      </pivotArea>
    </format>
    <format dxfId="20485">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8"/>
          </reference>
        </references>
      </pivotArea>
    </format>
    <format dxfId="20484">
      <pivotArea dataOnly="0" labelOnly="1" fieldPosition="0">
        <references count="5">
          <reference field="0" count="1" selected="0">
            <x v="56"/>
          </reference>
          <reference field="1" count="1" selected="0">
            <x v="450"/>
          </reference>
          <reference field="2" count="1" selected="0">
            <x v="64"/>
          </reference>
          <reference field="3" count="1" selected="0">
            <x v="0"/>
          </reference>
          <reference field="4" count="1">
            <x v="29"/>
          </reference>
        </references>
      </pivotArea>
    </format>
    <format dxfId="20483">
      <pivotArea dataOnly="0" labelOnly="1" fieldPosition="0">
        <references count="2">
          <reference field="0" count="1" selected="0">
            <x v="57"/>
          </reference>
          <reference field="2" count="1" defaultSubtotal="1">
            <x v="48"/>
          </reference>
        </references>
      </pivotArea>
    </format>
    <format dxfId="2048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048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048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0479">
      <pivotArea dataOnly="0" labelOnly="1" fieldPosition="0">
        <references count="2">
          <reference field="0" count="1" selected="0">
            <x v="58"/>
          </reference>
          <reference field="2" count="1" defaultSubtotal="1">
            <x v="15"/>
          </reference>
        </references>
      </pivotArea>
    </format>
    <format dxfId="2047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047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0476">
      <pivotArea dataOnly="0" labelOnly="1" fieldPosition="0">
        <references count="2">
          <reference field="0" count="1" selected="0">
            <x v="59"/>
          </reference>
          <reference field="2" count="1" defaultSubtotal="1">
            <x v="30"/>
          </reference>
        </references>
      </pivotArea>
    </format>
    <format dxfId="20475">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0474">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0473">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0472">
      <pivotArea collapsedLevelsAreSubtotals="1" fieldPosition="0">
        <references count="5">
          <reference field="0" count="1" selected="0">
            <x v="60"/>
          </reference>
          <reference field="1" count="1" selected="0">
            <x v="255"/>
          </reference>
          <reference field="2" count="1" selected="0">
            <x v="27"/>
          </reference>
          <reference field="3" count="1" selected="0">
            <x v="3"/>
          </reference>
          <reference field="4" count="1">
            <x v="48"/>
          </reference>
        </references>
      </pivotArea>
    </format>
    <format dxfId="20471">
      <pivotArea dataOnly="0" labelOnly="1" fieldPosition="0">
        <references count="2">
          <reference field="0" count="1" selected="0">
            <x v="60"/>
          </reference>
          <reference field="2" count="1" defaultSubtotal="1">
            <x v="27"/>
          </reference>
        </references>
      </pivotArea>
    </format>
    <format dxfId="2047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046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48"/>
          </reference>
        </references>
      </pivotArea>
    </format>
    <format dxfId="20468">
      <pivotArea collapsedLevelsAreSubtotals="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20467">
      <pivotArea collapsedLevelsAreSubtotals="1" fieldPosition="0">
        <references count="5">
          <reference field="0" count="1" selected="0">
            <x v="61"/>
          </reference>
          <reference field="1" count="1" selected="0">
            <x v="187"/>
          </reference>
          <reference field="2" count="1" selected="0">
            <x v="1"/>
          </reference>
          <reference field="3" count="1" selected="0">
            <x v="3"/>
          </reference>
          <reference field="4" count="1">
            <x v="49"/>
          </reference>
        </references>
      </pivotArea>
    </format>
    <format dxfId="20466">
      <pivotArea collapsedLevelsAreSubtotals="1" fieldPosition="0">
        <references count="5">
          <reference field="0" count="1" selected="0">
            <x v="61"/>
          </reference>
          <reference field="1" count="1" selected="0">
            <x v="233"/>
          </reference>
          <reference field="2" count="1" selected="0">
            <x v="1"/>
          </reference>
          <reference field="3" count="1" selected="0">
            <x v="3"/>
          </reference>
          <reference field="4" count="1">
            <x v="46"/>
          </reference>
        </references>
      </pivotArea>
    </format>
    <format dxfId="20465">
      <pivotArea collapsedLevelsAreSubtotals="1" fieldPosition="0">
        <references count="5">
          <reference field="0" count="1" selected="0">
            <x v="61"/>
          </reference>
          <reference field="1" count="1" selected="0">
            <x v="281"/>
          </reference>
          <reference field="2" count="1" selected="0">
            <x v="1"/>
          </reference>
          <reference field="3" count="1" selected="0">
            <x v="2"/>
          </reference>
          <reference field="4" count="1">
            <x v="48"/>
          </reference>
        </references>
      </pivotArea>
    </format>
    <format dxfId="20464">
      <pivotArea collapsedLevelsAreSubtotals="1" fieldPosition="0">
        <references count="5">
          <reference field="0" count="1" selected="0">
            <x v="61"/>
          </reference>
          <reference field="1" count="1" selected="0">
            <x v="315"/>
          </reference>
          <reference field="2" count="1" selected="0">
            <x v="1"/>
          </reference>
          <reference field="3" count="1" selected="0">
            <x v="3"/>
          </reference>
          <reference field="4" count="1">
            <x v="49"/>
          </reference>
        </references>
      </pivotArea>
    </format>
    <format dxfId="20463">
      <pivotArea collapsedLevelsAreSubtotals="1" fieldPosition="0">
        <references count="5">
          <reference field="0" count="1" selected="0">
            <x v="61"/>
          </reference>
          <reference field="1" count="1" selected="0">
            <x v="363"/>
          </reference>
          <reference field="2" count="1" selected="0">
            <x v="1"/>
          </reference>
          <reference field="3" count="1" selected="0">
            <x v="0"/>
          </reference>
          <reference field="4" count="1">
            <x v="50"/>
          </reference>
        </references>
      </pivotArea>
    </format>
    <format dxfId="20462">
      <pivotArea dataOnly="0" labelOnly="1" fieldPosition="0">
        <references count="2">
          <reference field="0" count="1" selected="0">
            <x v="61"/>
          </reference>
          <reference field="2" count="1" defaultSubtotal="1">
            <x v="1"/>
          </reference>
        </references>
      </pivotArea>
    </format>
    <format dxfId="20461">
      <pivotArea dataOnly="0" labelOnly="1" fieldPosition="0">
        <references count="3">
          <reference field="0" count="1" selected="0">
            <x v="61"/>
          </reference>
          <reference field="1" count="12">
            <x v="68"/>
            <x v="79"/>
            <x v="80"/>
            <x v="148"/>
            <x v="170"/>
            <x v="187"/>
            <x v="233"/>
            <x v="281"/>
            <x v="315"/>
            <x v="335"/>
            <x v="363"/>
            <x v="377"/>
          </reference>
          <reference field="2" count="1" selected="0">
            <x v="1"/>
          </reference>
        </references>
      </pivotArea>
    </format>
    <format dxfId="20460">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0459">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0458">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0457">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0456">
      <pivotArea dataOnly="0" labelOnly="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20455">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49"/>
          </reference>
        </references>
      </pivotArea>
    </format>
    <format dxfId="20454">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46"/>
          </reference>
        </references>
      </pivotArea>
    </format>
    <format dxfId="20453">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48"/>
          </reference>
        </references>
      </pivotArea>
    </format>
    <format dxfId="20452">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49"/>
          </reference>
        </references>
      </pivotArea>
    </format>
    <format dxfId="20451">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0450">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50"/>
          </reference>
        </references>
      </pivotArea>
    </format>
    <format dxfId="20449">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0448">
      <pivotArea dataOnly="0" labelOnly="1" fieldPosition="0">
        <references count="2">
          <reference field="0" count="1" selected="0">
            <x v="62"/>
          </reference>
          <reference field="2" count="1" defaultSubtotal="1">
            <x v="59"/>
          </reference>
        </references>
      </pivotArea>
    </format>
    <format dxfId="20447">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0446">
      <pivotArea collapsedLevelsAreSubtotals="1" fieldPosition="0">
        <references count="5">
          <reference field="0" count="1" selected="0">
            <x v="63"/>
          </reference>
          <reference field="1" count="1" selected="0">
            <x v="294"/>
          </reference>
          <reference field="2" count="1" selected="0">
            <x v="21"/>
          </reference>
          <reference field="3" count="1" selected="0">
            <x v="3"/>
          </reference>
          <reference field="4" count="1">
            <x v="48"/>
          </reference>
        </references>
      </pivotArea>
    </format>
    <format dxfId="20445">
      <pivotArea dataOnly="0" labelOnly="1" fieldPosition="0">
        <references count="2">
          <reference field="0" count="1" selected="0">
            <x v="63"/>
          </reference>
          <reference field="2" count="1" defaultSubtotal="1">
            <x v="21"/>
          </reference>
        </references>
      </pivotArea>
    </format>
    <format dxfId="20444">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0443">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48"/>
          </reference>
        </references>
      </pivotArea>
    </format>
    <format dxfId="20442">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0441">
      <pivotArea collapsedLevelsAreSubtotals="1" fieldPosition="0">
        <references count="5">
          <reference field="0" count="1" selected="0">
            <x v="64"/>
          </reference>
          <reference field="1" count="1" selected="0">
            <x v="93"/>
          </reference>
          <reference field="2" count="1" selected="0">
            <x v="45"/>
          </reference>
          <reference field="3" count="1" selected="0">
            <x v="7"/>
          </reference>
          <reference field="4" count="1">
            <x v="20"/>
          </reference>
        </references>
      </pivotArea>
    </format>
    <format dxfId="20440">
      <pivotArea collapsedLevelsAreSubtotals="1" fieldPosition="0">
        <references count="2">
          <reference field="0" count="1" selected="0">
            <x v="64"/>
          </reference>
          <reference field="2" count="1" defaultSubtotal="1">
            <x v="45"/>
          </reference>
        </references>
      </pivotArea>
    </format>
    <format dxfId="20439">
      <pivotArea dataOnly="0" labelOnly="1" fieldPosition="0">
        <references count="1">
          <reference field="0" count="1">
            <x v="64"/>
          </reference>
        </references>
      </pivotArea>
    </format>
    <format dxfId="20438">
      <pivotArea dataOnly="0" labelOnly="1" fieldPosition="0">
        <references count="2">
          <reference field="0" count="1" selected="0">
            <x v="64"/>
          </reference>
          <reference field="2" count="1">
            <x v="45"/>
          </reference>
        </references>
      </pivotArea>
    </format>
    <format dxfId="20437">
      <pivotArea dataOnly="0" labelOnly="1" fieldPosition="0">
        <references count="2">
          <reference field="0" count="1" selected="0">
            <x v="64"/>
          </reference>
          <reference field="2" count="1" defaultSubtotal="1">
            <x v="45"/>
          </reference>
        </references>
      </pivotArea>
    </format>
    <format dxfId="20436">
      <pivotArea dataOnly="0" labelOnly="1" fieldPosition="0">
        <references count="3">
          <reference field="0" count="1" selected="0">
            <x v="64"/>
          </reference>
          <reference field="1" count="1">
            <x v="93"/>
          </reference>
          <reference field="2" count="1" selected="0">
            <x v="45"/>
          </reference>
        </references>
      </pivotArea>
    </format>
    <format dxfId="20435">
      <pivotArea dataOnly="0" labelOnly="1" fieldPosition="0">
        <references count="4">
          <reference field="0" count="1" selected="0">
            <x v="64"/>
          </reference>
          <reference field="1" count="1" selected="0">
            <x v="93"/>
          </reference>
          <reference field="2" count="1" selected="0">
            <x v="45"/>
          </reference>
          <reference field="3" count="1">
            <x v="7"/>
          </reference>
        </references>
      </pivotArea>
    </format>
    <format dxfId="20434">
      <pivotArea dataOnly="0" labelOnly="1" fieldPosition="0">
        <references count="5">
          <reference field="0" count="1" selected="0">
            <x v="64"/>
          </reference>
          <reference field="1" count="1" selected="0">
            <x v="93"/>
          </reference>
          <reference field="2" count="1" selected="0">
            <x v="45"/>
          </reference>
          <reference field="3" count="1" selected="0">
            <x v="7"/>
          </reference>
          <reference field="4" count="1">
            <x v="20"/>
          </reference>
        </references>
      </pivotArea>
    </format>
    <format dxfId="20433">
      <pivotArea collapsedLevelsAreSubtotals="1" fieldPosition="0">
        <references count="5">
          <reference field="0" count="1" selected="0">
            <x v="65"/>
          </reference>
          <reference field="1" count="1" selected="0">
            <x v="183"/>
          </reference>
          <reference field="2" count="1" selected="0">
            <x v="11"/>
          </reference>
          <reference field="3" count="1" selected="0">
            <x v="0"/>
          </reference>
          <reference field="4" count="1">
            <x v="49"/>
          </reference>
        </references>
      </pivotArea>
    </format>
    <format dxfId="20432">
      <pivotArea dataOnly="0" labelOnly="1" fieldPosition="0">
        <references count="2">
          <reference field="0" count="1" selected="0">
            <x v="65"/>
          </reference>
          <reference field="2" count="1" defaultSubtotal="1">
            <x v="11"/>
          </reference>
        </references>
      </pivotArea>
    </format>
    <format dxfId="2043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49"/>
          </reference>
        </references>
      </pivotArea>
    </format>
    <format dxfId="20430">
      <pivotArea collapsedLevelsAreSubtotals="1" fieldPosition="0">
        <references count="5">
          <reference field="0" count="1" selected="0">
            <x v="66"/>
          </reference>
          <reference field="1" count="1" selected="0">
            <x v="401"/>
          </reference>
          <reference field="2" count="1" selected="0">
            <x v="60"/>
          </reference>
          <reference field="3" count="1" selected="0">
            <x v="7"/>
          </reference>
          <reference field="4" count="1">
            <x v="25"/>
          </reference>
        </references>
      </pivotArea>
    </format>
    <format dxfId="20429">
      <pivotArea collapsedLevelsAreSubtotals="1" fieldPosition="0">
        <references count="2">
          <reference field="0" count="1" selected="0">
            <x v="66"/>
          </reference>
          <reference field="2" count="1" defaultSubtotal="1">
            <x v="60"/>
          </reference>
        </references>
      </pivotArea>
    </format>
    <format dxfId="20428">
      <pivotArea dataOnly="0" labelOnly="1" fieldPosition="0">
        <references count="1">
          <reference field="0" count="1">
            <x v="66"/>
          </reference>
        </references>
      </pivotArea>
    </format>
    <format dxfId="20427">
      <pivotArea dataOnly="0" labelOnly="1" fieldPosition="0">
        <references count="2">
          <reference field="0" count="1" selected="0">
            <x v="66"/>
          </reference>
          <reference field="2" count="1">
            <x v="60"/>
          </reference>
        </references>
      </pivotArea>
    </format>
    <format dxfId="20426">
      <pivotArea dataOnly="0" labelOnly="1" fieldPosition="0">
        <references count="2">
          <reference field="0" count="1" selected="0">
            <x v="66"/>
          </reference>
          <reference field="2" count="1" defaultSubtotal="1">
            <x v="60"/>
          </reference>
        </references>
      </pivotArea>
    </format>
    <format dxfId="20425">
      <pivotArea dataOnly="0" labelOnly="1" fieldPosition="0">
        <references count="3">
          <reference field="0" count="1" selected="0">
            <x v="66"/>
          </reference>
          <reference field="1" count="1">
            <x v="401"/>
          </reference>
          <reference field="2" count="1" selected="0">
            <x v="60"/>
          </reference>
        </references>
      </pivotArea>
    </format>
    <format dxfId="20424">
      <pivotArea dataOnly="0" labelOnly="1" fieldPosition="0">
        <references count="4">
          <reference field="0" count="1" selected="0">
            <x v="66"/>
          </reference>
          <reference field="1" count="1" selected="0">
            <x v="401"/>
          </reference>
          <reference field="2" count="1" selected="0">
            <x v="60"/>
          </reference>
          <reference field="3" count="1">
            <x v="7"/>
          </reference>
        </references>
      </pivotArea>
    </format>
    <format dxfId="20423">
      <pivotArea dataOnly="0" labelOnly="1" fieldPosition="0">
        <references count="5">
          <reference field="0" count="1" selected="0">
            <x v="66"/>
          </reference>
          <reference field="1" count="1" selected="0">
            <x v="401"/>
          </reference>
          <reference field="2" count="1" selected="0">
            <x v="60"/>
          </reference>
          <reference field="3" count="1" selected="0">
            <x v="7"/>
          </reference>
          <reference field="4" count="1">
            <x v="25"/>
          </reference>
        </references>
      </pivotArea>
    </format>
    <format dxfId="20422">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55"/>
          </reference>
        </references>
      </pivotArea>
    </format>
    <format dxfId="20421">
      <pivotArea dataOnly="0" labelOnly="1" fieldPosition="0">
        <references count="2">
          <reference field="0" count="1" selected="0">
            <x v="67"/>
          </reference>
          <reference field="2" count="1" defaultSubtotal="1">
            <x v="56"/>
          </reference>
        </references>
      </pivotArea>
    </format>
    <format dxfId="20420">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0419">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55"/>
          </reference>
        </references>
      </pivotArea>
    </format>
    <format dxfId="20418">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0417">
      <pivotArea grandRow="1" outline="0" collapsedLevelsAreSubtotals="1" fieldPosition="0"/>
    </format>
    <format dxfId="20416">
      <pivotArea grandRow="1" outline="0" collapsedLevelsAreSubtotals="1" fieldPosition="0"/>
    </format>
    <format dxfId="20415">
      <pivotArea outline="0" collapsedLevelsAreSubtotals="1" fieldPosition="0"/>
    </format>
    <format dxfId="20414">
      <pivotArea outline="0" collapsedLevelsAreSubtotals="1" fieldPosition="0">
        <references count="1">
          <reference field="4294967294" count="1" selected="0">
            <x v="0"/>
          </reference>
        </references>
      </pivotArea>
    </format>
    <format dxfId="20413">
      <pivotArea outline="0" collapsedLevelsAreSubtotals="1" fieldPosition="0">
        <references count="1">
          <reference field="4294967294" count="1" selected="0">
            <x v="2"/>
          </reference>
        </references>
      </pivotArea>
    </format>
    <format dxfId="20412">
      <pivotArea dataOnly="0" labelOnly="1" fieldPosition="0">
        <references count="2">
          <reference field="0" count="1" selected="0">
            <x v="29"/>
          </reference>
          <reference field="2" count="1" defaultSubtotal="1">
            <x v="66"/>
          </reference>
        </references>
      </pivotArea>
    </format>
    <format dxfId="20411">
      <pivotArea collapsedLevelsAreSubtotals="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2041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20409">
      <pivotArea dataOnly="0" labelOnly="1" fieldPosition="0">
        <references count="2">
          <reference field="0" count="1" selected="0">
            <x v="0"/>
          </reference>
          <reference field="2" count="1" defaultSubtotal="1">
            <x v="9"/>
          </reference>
        </references>
      </pivotArea>
    </format>
    <format dxfId="20408">
      <pivotArea dataOnly="0" labelOnly="1" fieldPosition="0">
        <references count="2">
          <reference field="0" count="1" selected="0">
            <x v="2"/>
          </reference>
          <reference field="2" count="1" defaultSubtotal="1">
            <x v="8"/>
          </reference>
        </references>
      </pivotArea>
    </format>
    <format dxfId="20407">
      <pivotArea dataOnly="0" labelOnly="1" fieldPosition="0">
        <references count="2">
          <reference field="0" count="1" selected="0">
            <x v="3"/>
          </reference>
          <reference field="2" count="1" defaultSubtotal="1">
            <x v="20"/>
          </reference>
        </references>
      </pivotArea>
    </format>
    <format dxfId="20406">
      <pivotArea dataOnly="0" labelOnly="1" fieldPosition="0">
        <references count="2">
          <reference field="0" count="1" selected="0">
            <x v="4"/>
          </reference>
          <reference field="2" count="1" defaultSubtotal="1">
            <x v="47"/>
          </reference>
        </references>
      </pivotArea>
    </format>
    <format dxfId="20405">
      <pivotArea dataOnly="0" labelOnly="1" fieldPosition="0">
        <references count="2">
          <reference field="0" count="1" selected="0">
            <x v="5"/>
          </reference>
          <reference field="2" count="1" defaultSubtotal="1">
            <x v="2"/>
          </reference>
        </references>
      </pivotArea>
    </format>
    <format dxfId="20404">
      <pivotArea dataOnly="0" labelOnly="1" fieldPosition="0">
        <references count="2">
          <reference field="0" count="1" selected="0">
            <x v="6"/>
          </reference>
          <reference field="2" count="1" defaultSubtotal="1">
            <x v="43"/>
          </reference>
        </references>
      </pivotArea>
    </format>
    <format dxfId="20403">
      <pivotArea dataOnly="0" labelOnly="1" fieldPosition="0">
        <references count="2">
          <reference field="0" count="1" selected="0">
            <x v="7"/>
          </reference>
          <reference field="2" count="1" defaultSubtotal="1">
            <x v="17"/>
          </reference>
        </references>
      </pivotArea>
    </format>
    <format dxfId="20402">
      <pivotArea dataOnly="0" labelOnly="1" fieldPosition="0">
        <references count="2">
          <reference field="0" count="1" selected="0">
            <x v="8"/>
          </reference>
          <reference field="2" count="1" defaultSubtotal="1">
            <x v="26"/>
          </reference>
        </references>
      </pivotArea>
    </format>
    <format dxfId="20401">
      <pivotArea dataOnly="0" labelOnly="1" fieldPosition="0">
        <references count="2">
          <reference field="0" count="1" selected="0">
            <x v="9"/>
          </reference>
          <reference field="2" count="1" defaultSubtotal="1">
            <x v="13"/>
          </reference>
        </references>
      </pivotArea>
    </format>
    <format dxfId="20400">
      <pivotArea dataOnly="0" labelOnly="1" fieldPosition="0">
        <references count="2">
          <reference field="0" count="1" selected="0">
            <x v="10"/>
          </reference>
          <reference field="2" count="1" defaultSubtotal="1">
            <x v="41"/>
          </reference>
        </references>
      </pivotArea>
    </format>
    <format dxfId="20399">
      <pivotArea dataOnly="0" labelOnly="1" fieldPosition="0">
        <references count="2">
          <reference field="0" count="1" selected="0">
            <x v="11"/>
          </reference>
          <reference field="2" count="1" defaultSubtotal="1">
            <x v="54"/>
          </reference>
        </references>
      </pivotArea>
    </format>
    <format dxfId="20398">
      <pivotArea dataOnly="0" labelOnly="1" fieldPosition="0">
        <references count="2">
          <reference field="0" count="1" selected="0">
            <x v="12"/>
          </reference>
          <reference field="2" count="1" defaultSubtotal="1">
            <x v="22"/>
          </reference>
        </references>
      </pivotArea>
    </format>
    <format dxfId="20397">
      <pivotArea dataOnly="0" labelOnly="1" fieldPosition="0">
        <references count="2">
          <reference field="0" count="1" selected="0">
            <x v="13"/>
          </reference>
          <reference field="2" count="1" defaultSubtotal="1">
            <x v="16"/>
          </reference>
        </references>
      </pivotArea>
    </format>
    <format dxfId="20396">
      <pivotArea dataOnly="0" labelOnly="1" fieldPosition="0">
        <references count="2">
          <reference field="0" count="1" selected="0">
            <x v="14"/>
          </reference>
          <reference field="2" count="1" defaultSubtotal="1">
            <x v="4"/>
          </reference>
        </references>
      </pivotArea>
    </format>
    <format dxfId="20395">
      <pivotArea dataOnly="0" labelOnly="1" fieldPosition="0">
        <references count="2">
          <reference field="0" count="1" selected="0">
            <x v="15"/>
          </reference>
          <reference field="2" count="1" defaultSubtotal="1">
            <x v="42"/>
          </reference>
        </references>
      </pivotArea>
    </format>
    <format dxfId="20394">
      <pivotArea dataOnly="0" labelOnly="1" fieldPosition="0">
        <references count="2">
          <reference field="0" count="1" selected="0">
            <x v="16"/>
          </reference>
          <reference field="2" count="1" defaultSubtotal="1">
            <x v="36"/>
          </reference>
        </references>
      </pivotArea>
    </format>
    <format dxfId="20393">
      <pivotArea dataOnly="0" labelOnly="1" fieldPosition="0">
        <references count="2">
          <reference field="0" count="1" selected="0">
            <x v="17"/>
          </reference>
          <reference field="2" count="1" defaultSubtotal="1">
            <x v="5"/>
          </reference>
        </references>
      </pivotArea>
    </format>
    <format dxfId="20392">
      <pivotArea dataOnly="0" labelOnly="1" fieldPosition="0">
        <references count="2">
          <reference field="0" count="1" selected="0">
            <x v="18"/>
          </reference>
          <reference field="2" count="1" defaultSubtotal="1">
            <x v="33"/>
          </reference>
        </references>
      </pivotArea>
    </format>
    <format dxfId="20391">
      <pivotArea dataOnly="0" labelOnly="1" fieldPosition="0">
        <references count="2">
          <reference field="0" count="1" selected="0">
            <x v="19"/>
          </reference>
          <reference field="2" count="1" defaultSubtotal="1">
            <x v="0"/>
          </reference>
        </references>
      </pivotArea>
    </format>
    <format dxfId="20390">
      <pivotArea dataOnly="0" labelOnly="1" fieldPosition="0">
        <references count="2">
          <reference field="0" count="1" selected="0">
            <x v="20"/>
          </reference>
          <reference field="2" count="1" defaultSubtotal="1">
            <x v="46"/>
          </reference>
        </references>
      </pivotArea>
    </format>
    <format dxfId="20389">
      <pivotArea dataOnly="0" labelOnly="1" fieldPosition="0">
        <references count="2">
          <reference field="0" count="1" selected="0">
            <x v="21"/>
          </reference>
          <reference field="2" count="1" defaultSubtotal="1">
            <x v="31"/>
          </reference>
        </references>
      </pivotArea>
    </format>
    <format dxfId="20388">
      <pivotArea dataOnly="0" labelOnly="1" fieldPosition="0">
        <references count="2">
          <reference field="0" count="1" selected="0">
            <x v="22"/>
          </reference>
          <reference field="2" count="1" defaultSubtotal="1">
            <x v="34"/>
          </reference>
        </references>
      </pivotArea>
    </format>
    <format dxfId="20387">
      <pivotArea dataOnly="0" labelOnly="1" fieldPosition="0">
        <references count="2">
          <reference field="0" count="1" selected="0">
            <x v="23"/>
          </reference>
          <reference field="2" count="1" defaultSubtotal="1">
            <x v="52"/>
          </reference>
        </references>
      </pivotArea>
    </format>
    <format dxfId="20386">
      <pivotArea dataOnly="0" labelOnly="1" fieldPosition="0">
        <references count="2">
          <reference field="0" count="1" selected="0">
            <x v="24"/>
          </reference>
          <reference field="2" count="1" defaultSubtotal="1">
            <x v="40"/>
          </reference>
        </references>
      </pivotArea>
    </format>
    <format dxfId="20385">
      <pivotArea dataOnly="0" labelOnly="1" fieldPosition="0">
        <references count="2">
          <reference field="0" count="1" selected="0">
            <x v="25"/>
          </reference>
          <reference field="2" count="1" defaultSubtotal="1">
            <x v="50"/>
          </reference>
        </references>
      </pivotArea>
    </format>
    <format dxfId="20384">
      <pivotArea dataOnly="0" labelOnly="1" fieldPosition="0">
        <references count="2">
          <reference field="0" count="1" selected="0">
            <x v="26"/>
          </reference>
          <reference field="2" count="1" defaultSubtotal="1">
            <x v="49"/>
          </reference>
        </references>
      </pivotArea>
    </format>
    <format dxfId="20383">
      <pivotArea dataOnly="0" labelOnly="1" fieldPosition="0">
        <references count="2">
          <reference field="0" count="1" selected="0">
            <x v="27"/>
          </reference>
          <reference field="2" count="1" defaultSubtotal="1">
            <x v="39"/>
          </reference>
        </references>
      </pivotArea>
    </format>
    <format dxfId="20382">
      <pivotArea dataOnly="0" labelOnly="1" fieldPosition="0">
        <references count="2">
          <reference field="0" count="1" selected="0">
            <x v="28"/>
          </reference>
          <reference field="2" count="1" defaultSubtotal="1">
            <x v="58"/>
          </reference>
        </references>
      </pivotArea>
    </format>
    <format dxfId="20381">
      <pivotArea dataOnly="0" labelOnly="1" fieldPosition="0">
        <references count="2">
          <reference field="0" count="1" selected="0">
            <x v="30"/>
          </reference>
          <reference field="2" count="1" defaultSubtotal="1">
            <x v="65"/>
          </reference>
        </references>
      </pivotArea>
    </format>
    <format dxfId="20380">
      <pivotArea dataOnly="0" labelOnly="1" fieldPosition="0">
        <references count="2">
          <reference field="0" count="1" selected="0">
            <x v="31"/>
          </reference>
          <reference field="2" count="1" defaultSubtotal="1">
            <x v="35"/>
          </reference>
        </references>
      </pivotArea>
    </format>
    <format dxfId="20379">
      <pivotArea dataOnly="0" labelOnly="1" fieldPosition="0">
        <references count="2">
          <reference field="0" count="1" selected="0">
            <x v="32"/>
          </reference>
          <reference field="2" count="1" defaultSubtotal="1">
            <x v="10"/>
          </reference>
        </references>
      </pivotArea>
    </format>
    <format dxfId="20378">
      <pivotArea dataOnly="0" labelOnly="1" fieldPosition="0">
        <references count="2">
          <reference field="0" count="1" selected="0">
            <x v="33"/>
          </reference>
          <reference field="2" count="1" defaultSubtotal="1">
            <x v="38"/>
          </reference>
        </references>
      </pivotArea>
    </format>
    <format dxfId="20377">
      <pivotArea dataOnly="0" labelOnly="1" fieldPosition="0">
        <references count="2">
          <reference field="0" count="1" selected="0">
            <x v="34"/>
          </reference>
          <reference field="2" count="1" defaultSubtotal="1">
            <x v="18"/>
          </reference>
        </references>
      </pivotArea>
    </format>
    <format dxfId="20376">
      <pivotArea dataOnly="0" labelOnly="1" fieldPosition="0">
        <references count="2">
          <reference field="0" count="1" selected="0">
            <x v="35"/>
          </reference>
          <reference field="2" count="1" defaultSubtotal="1">
            <x v="57"/>
          </reference>
        </references>
      </pivotArea>
    </format>
    <format dxfId="20375">
      <pivotArea dataOnly="0" labelOnly="1" fieldPosition="0">
        <references count="2">
          <reference field="0" count="1" selected="0">
            <x v="36"/>
          </reference>
          <reference field="2" count="1" defaultSubtotal="1">
            <x v="55"/>
          </reference>
        </references>
      </pivotArea>
    </format>
    <format dxfId="20374">
      <pivotArea dataOnly="0" labelOnly="1" fieldPosition="0">
        <references count="2">
          <reference field="0" count="1" selected="0">
            <x v="37"/>
          </reference>
          <reference field="2" count="1" defaultSubtotal="1">
            <x v="61"/>
          </reference>
        </references>
      </pivotArea>
    </format>
    <format dxfId="20373">
      <pivotArea dataOnly="0" labelOnly="1" fieldPosition="0">
        <references count="2">
          <reference field="0" count="1" selected="0">
            <x v="38"/>
          </reference>
          <reference field="2" count="1" defaultSubtotal="1">
            <x v="19"/>
          </reference>
        </references>
      </pivotArea>
    </format>
    <format dxfId="20372">
      <pivotArea dataOnly="0" labelOnly="1" fieldPosition="0">
        <references count="2">
          <reference field="0" count="1" selected="0">
            <x v="39"/>
          </reference>
          <reference field="2" count="1" defaultSubtotal="1">
            <x v="3"/>
          </reference>
        </references>
      </pivotArea>
    </format>
    <format dxfId="20371">
      <pivotArea dataOnly="0" labelOnly="1" fieldPosition="0">
        <references count="2">
          <reference field="0" count="1" selected="0">
            <x v="40"/>
          </reference>
          <reference field="2" count="1" defaultSubtotal="1">
            <x v="62"/>
          </reference>
        </references>
      </pivotArea>
    </format>
    <format dxfId="20370">
      <pivotArea dataOnly="0" labelOnly="1" fieldPosition="0">
        <references count="2">
          <reference field="0" count="1" selected="0">
            <x v="41"/>
          </reference>
          <reference field="2" count="1" defaultSubtotal="1">
            <x v="51"/>
          </reference>
        </references>
      </pivotArea>
    </format>
    <format dxfId="20369">
      <pivotArea dataOnly="0" labelOnly="1" fieldPosition="0">
        <references count="2">
          <reference field="0" count="1" selected="0">
            <x v="42"/>
          </reference>
          <reference field="2" count="1" defaultSubtotal="1">
            <x v="28"/>
          </reference>
        </references>
      </pivotArea>
    </format>
    <format dxfId="20368">
      <pivotArea dataOnly="0" labelOnly="1" fieldPosition="0">
        <references count="2">
          <reference field="0" count="1" selected="0">
            <x v="43"/>
          </reference>
          <reference field="2" count="1" defaultSubtotal="1">
            <x v="53"/>
          </reference>
        </references>
      </pivotArea>
    </format>
    <format dxfId="20367">
      <pivotArea dataOnly="0" labelOnly="1" fieldPosition="0">
        <references count="2">
          <reference field="0" count="1" selected="0">
            <x v="44"/>
          </reference>
          <reference field="2" count="1" defaultSubtotal="1">
            <x v="7"/>
          </reference>
        </references>
      </pivotArea>
    </format>
    <format dxfId="20366">
      <pivotArea dataOnly="0" labelOnly="1" fieldPosition="0">
        <references count="2">
          <reference field="0" count="1" selected="0">
            <x v="45"/>
          </reference>
          <reference field="2" count="1" defaultSubtotal="1">
            <x v="29"/>
          </reference>
        </references>
      </pivotArea>
    </format>
    <format dxfId="20365">
      <pivotArea dataOnly="0" labelOnly="1" fieldPosition="0">
        <references count="2">
          <reference field="0" count="1" selected="0">
            <x v="46"/>
          </reference>
          <reference field="2" count="1" defaultSubtotal="1">
            <x v="25"/>
          </reference>
        </references>
      </pivotArea>
    </format>
    <format dxfId="20364">
      <pivotArea dataOnly="0" labelOnly="1" fieldPosition="0">
        <references count="2">
          <reference field="0" count="1" selected="0">
            <x v="47"/>
          </reference>
          <reference field="2" count="1" defaultSubtotal="1">
            <x v="24"/>
          </reference>
        </references>
      </pivotArea>
    </format>
    <format dxfId="20363">
      <pivotArea dataOnly="0" labelOnly="1" fieldPosition="0">
        <references count="2">
          <reference field="0" count="1" selected="0">
            <x v="48"/>
          </reference>
          <reference field="2" count="1" defaultSubtotal="1">
            <x v="12"/>
          </reference>
        </references>
      </pivotArea>
    </format>
    <format dxfId="20362">
      <pivotArea dataOnly="0" labelOnly="1" fieldPosition="0">
        <references count="2">
          <reference field="0" count="1" selected="0">
            <x v="49"/>
          </reference>
          <reference field="2" count="1" defaultSubtotal="1">
            <x v="37"/>
          </reference>
        </references>
      </pivotArea>
    </format>
    <format dxfId="20361">
      <pivotArea dataOnly="0" labelOnly="1" fieldPosition="0">
        <references count="2">
          <reference field="0" count="1" selected="0">
            <x v="50"/>
          </reference>
          <reference field="2" count="1" defaultSubtotal="1">
            <x v="32"/>
          </reference>
        </references>
      </pivotArea>
    </format>
    <format dxfId="20360">
      <pivotArea dataOnly="0" labelOnly="1" fieldPosition="0">
        <references count="2">
          <reference field="0" count="1" selected="0">
            <x v="51"/>
          </reference>
          <reference field="2" count="1" defaultSubtotal="1">
            <x v="6"/>
          </reference>
        </references>
      </pivotArea>
    </format>
    <format dxfId="20359">
      <pivotArea dataOnly="0" labelOnly="1" fieldPosition="0">
        <references count="2">
          <reference field="0" count="1" selected="0">
            <x v="52"/>
          </reference>
          <reference field="2" count="1" defaultSubtotal="1">
            <x v="44"/>
          </reference>
        </references>
      </pivotArea>
    </format>
    <format dxfId="20358">
      <pivotArea dataOnly="0" labelOnly="1" fieldPosition="0">
        <references count="2">
          <reference field="0" count="1" selected="0">
            <x v="53"/>
          </reference>
          <reference field="2" count="1" defaultSubtotal="1">
            <x v="23"/>
          </reference>
        </references>
      </pivotArea>
    </format>
    <format dxfId="20357">
      <pivotArea dataOnly="0" labelOnly="1" fieldPosition="0">
        <references count="2">
          <reference field="0" count="1" selected="0">
            <x v="54"/>
          </reference>
          <reference field="2" count="1" defaultSubtotal="1">
            <x v="14"/>
          </reference>
        </references>
      </pivotArea>
    </format>
    <format dxfId="20356">
      <pivotArea dataOnly="0" labelOnly="1" fieldPosition="0">
        <references count="2">
          <reference field="0" count="1" selected="0">
            <x v="55"/>
          </reference>
          <reference field="2" count="1" defaultSubtotal="1">
            <x v="63"/>
          </reference>
        </references>
      </pivotArea>
    </format>
    <format dxfId="20355">
      <pivotArea dataOnly="0" labelOnly="1" fieldPosition="0">
        <references count="2">
          <reference field="0" count="1" selected="0">
            <x v="56"/>
          </reference>
          <reference field="2" count="1" defaultSubtotal="1">
            <x v="64"/>
          </reference>
        </references>
      </pivotArea>
    </format>
    <format dxfId="20354">
      <pivotArea dataOnly="0" labelOnly="1" fieldPosition="0">
        <references count="2">
          <reference field="0" count="1" selected="0">
            <x v="57"/>
          </reference>
          <reference field="2" count="1" defaultSubtotal="1">
            <x v="48"/>
          </reference>
        </references>
      </pivotArea>
    </format>
    <format dxfId="20353">
      <pivotArea dataOnly="0" labelOnly="1" fieldPosition="0">
        <references count="2">
          <reference field="0" count="1" selected="0">
            <x v="58"/>
          </reference>
          <reference field="2" count="1" defaultSubtotal="1">
            <x v="15"/>
          </reference>
        </references>
      </pivotArea>
    </format>
    <format dxfId="20352">
      <pivotArea dataOnly="0" labelOnly="1" fieldPosition="0">
        <references count="2">
          <reference field="0" count="1" selected="0">
            <x v="59"/>
          </reference>
          <reference field="2" count="1" defaultSubtotal="1">
            <x v="30"/>
          </reference>
        </references>
      </pivotArea>
    </format>
    <format dxfId="20351">
      <pivotArea dataOnly="0" labelOnly="1" fieldPosition="0">
        <references count="2">
          <reference field="0" count="1" selected="0">
            <x v="60"/>
          </reference>
          <reference field="2" count="1" defaultSubtotal="1">
            <x v="27"/>
          </reference>
        </references>
      </pivotArea>
    </format>
    <format dxfId="20350">
      <pivotArea dataOnly="0" labelOnly="1" fieldPosition="0">
        <references count="2">
          <reference field="0" count="1" selected="0">
            <x v="61"/>
          </reference>
          <reference field="2" count="1" defaultSubtotal="1">
            <x v="1"/>
          </reference>
        </references>
      </pivotArea>
    </format>
    <format dxfId="20349">
      <pivotArea dataOnly="0" labelOnly="1" fieldPosition="0">
        <references count="2">
          <reference field="0" count="1" selected="0">
            <x v="62"/>
          </reference>
          <reference field="2" count="1" defaultSubtotal="1">
            <x v="59"/>
          </reference>
        </references>
      </pivotArea>
    </format>
    <format dxfId="20348">
      <pivotArea dataOnly="0" labelOnly="1" fieldPosition="0">
        <references count="2">
          <reference field="0" count="1" selected="0">
            <x v="63"/>
          </reference>
          <reference field="2" count="1" defaultSubtotal="1">
            <x v="21"/>
          </reference>
        </references>
      </pivotArea>
    </format>
    <format dxfId="20347">
      <pivotArea dataOnly="0" labelOnly="1" fieldPosition="0">
        <references count="2">
          <reference field="0" count="1" selected="0">
            <x v="64"/>
          </reference>
          <reference field="2" count="1" defaultSubtotal="1">
            <x v="45"/>
          </reference>
        </references>
      </pivotArea>
    </format>
    <format dxfId="20346">
      <pivotArea dataOnly="0" labelOnly="1" fieldPosition="0">
        <references count="2">
          <reference field="0" count="1" selected="0">
            <x v="65"/>
          </reference>
          <reference field="2" count="1" defaultSubtotal="1">
            <x v="11"/>
          </reference>
        </references>
      </pivotArea>
    </format>
    <format dxfId="20345">
      <pivotArea dataOnly="0" labelOnly="1" fieldPosition="0">
        <references count="2">
          <reference field="0" count="1" selected="0">
            <x v="66"/>
          </reference>
          <reference field="2" count="1" defaultSubtotal="1">
            <x v="60"/>
          </reference>
        </references>
      </pivotArea>
    </format>
    <format dxfId="20344">
      <pivotArea dataOnly="0" labelOnly="1" fieldPosition="0">
        <references count="2">
          <reference field="0" count="1" selected="0">
            <x v="67"/>
          </reference>
          <reference field="2" count="1" defaultSubtotal="1">
            <x v="56"/>
          </reference>
        </references>
      </pivotArea>
    </format>
    <format dxfId="20343">
      <pivotArea dataOnly="0" labelOnly="1" fieldPosition="0">
        <references count="2">
          <reference field="0" count="1" selected="0">
            <x v="29"/>
          </reference>
          <reference field="2" count="1" defaultSubtotal="1">
            <x v="66"/>
          </reference>
        </references>
      </pivotArea>
    </format>
    <format dxfId="20342">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0341">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0340">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0339">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0338">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0337">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0336">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0335">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0334">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0333">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0332">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0331">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0330">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0329">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0328">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0327">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0326">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2032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032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032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032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032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032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031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031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031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031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031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031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031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15"/>
          </reference>
        </references>
      </pivotArea>
    </format>
    <format dxfId="2031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031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031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030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14"/>
          </reference>
        </references>
      </pivotArea>
    </format>
    <format dxfId="2030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030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030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030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030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030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030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030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030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029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029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029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029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24"/>
          </reference>
        </references>
      </pivotArea>
    </format>
    <format dxfId="20295">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029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029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029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029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029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028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028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028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028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028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028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028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028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028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028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027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0278">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0277">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0276">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14"/>
          </reference>
        </references>
      </pivotArea>
    </format>
    <format dxfId="20275">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0274">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0273">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0272">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027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027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026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026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026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026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026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14"/>
          </reference>
        </references>
      </pivotArea>
    </format>
    <format dxfId="2026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026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48"/>
          </reference>
        </references>
      </pivotArea>
    </format>
    <format dxfId="2026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026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026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025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025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025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49"/>
          </reference>
        </references>
      </pivotArea>
    </format>
    <format dxfId="2025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025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025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025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025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49"/>
          </reference>
        </references>
      </pivotArea>
    </format>
    <format dxfId="2025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025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024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024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48"/>
          </reference>
        </references>
      </pivotArea>
    </format>
    <format dxfId="2024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48"/>
          </reference>
        </references>
      </pivotArea>
    </format>
    <format dxfId="20246">
      <pivotArea dataOnly="0" labelOnly="1" fieldPosition="0">
        <references count="5">
          <reference field="0" count="1" selected="0">
            <x v="17"/>
          </reference>
          <reference field="1" count="1" selected="0">
            <x v="327"/>
          </reference>
          <reference field="2" count="1" selected="0">
            <x v="5"/>
          </reference>
          <reference field="3" count="1" selected="0">
            <x v="0"/>
          </reference>
          <reference field="4" count="1">
            <x v="26"/>
          </reference>
        </references>
      </pivotArea>
    </format>
    <format dxfId="20245">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0244">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0243">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0242">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0241">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0240">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14"/>
          </reference>
        </references>
      </pivotArea>
    </format>
    <format dxfId="20239">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0238">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0237">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0236">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0235">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0234">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0233">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0232">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0231">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0230">
      <pivotArea dataOnly="0" labelOnly="1" fieldPosition="0">
        <references count="5">
          <reference field="0" count="1" selected="0">
            <x v="18"/>
          </reference>
          <reference field="1" count="1" selected="0">
            <x v="283"/>
          </reference>
          <reference field="2" count="1" selected="0">
            <x v="33"/>
          </reference>
          <reference field="3" count="1" selected="0">
            <x v="1"/>
          </reference>
          <reference field="4" count="1">
            <x v="22"/>
          </reference>
        </references>
      </pivotArea>
    </format>
    <format dxfId="20229">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0228">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0227">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0226">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0225">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0224">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0223">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0222">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50"/>
          </reference>
        </references>
      </pivotArea>
    </format>
    <format dxfId="20221">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0220">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0219">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0218">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0217">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48"/>
          </reference>
        </references>
      </pivotArea>
    </format>
    <format dxfId="20216">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0215">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0214">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0213">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0212">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0211">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14"/>
          </reference>
        </references>
      </pivotArea>
    </format>
    <format dxfId="20210">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14"/>
          </reference>
        </references>
      </pivotArea>
    </format>
    <format dxfId="20209">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020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020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020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020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48"/>
          </reference>
        </references>
      </pivotArea>
    </format>
    <format dxfId="2020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020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020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020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020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48"/>
          </reference>
        </references>
      </pivotArea>
    </format>
    <format dxfId="2019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019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019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48"/>
          </reference>
        </references>
      </pivotArea>
    </format>
    <format dxfId="2019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019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019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019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019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019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019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14"/>
          </reference>
        </references>
      </pivotArea>
    </format>
    <format dxfId="2018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14"/>
          </reference>
        </references>
      </pivotArea>
    </format>
    <format dxfId="2018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018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50"/>
          </reference>
        </references>
      </pivotArea>
    </format>
    <format dxfId="2018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018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018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48"/>
          </reference>
        </references>
      </pivotArea>
    </format>
    <format dxfId="2018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018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018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018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017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017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017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017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017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017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017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017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017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48"/>
          </reference>
        </references>
      </pivotArea>
    </format>
    <format dxfId="2017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016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016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48"/>
          </reference>
        </references>
      </pivotArea>
    </format>
    <format dxfId="2016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48"/>
          </reference>
        </references>
      </pivotArea>
    </format>
    <format dxfId="2016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016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016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016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016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016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016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015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48"/>
          </reference>
        </references>
      </pivotArea>
    </format>
    <format dxfId="2015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015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14"/>
          </reference>
        </references>
      </pivotArea>
    </format>
    <format dxfId="2015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14"/>
          </reference>
        </references>
      </pivotArea>
    </format>
    <format dxfId="2015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0154">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0153">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0152">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0151">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0150">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0149">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0148">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0147">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0146">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20145">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0144">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48"/>
          </reference>
        </references>
      </pivotArea>
    </format>
    <format dxfId="20143">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0142">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48"/>
          </reference>
        </references>
      </pivotArea>
    </format>
    <format dxfId="20141">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14"/>
          </reference>
        </references>
      </pivotArea>
    </format>
    <format dxfId="20140">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14"/>
          </reference>
        </references>
      </pivotArea>
    </format>
    <format dxfId="20139">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14"/>
          </reference>
        </references>
      </pivotArea>
    </format>
    <format dxfId="2013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013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14"/>
          </reference>
        </references>
      </pivotArea>
    </format>
    <format dxfId="2013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013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013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013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013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48"/>
          </reference>
        </references>
      </pivotArea>
    </format>
    <format dxfId="2013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013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012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012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012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012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012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0124">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50"/>
          </reference>
        </references>
      </pivotArea>
    </format>
    <format dxfId="20123">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0122">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0121">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14"/>
          </reference>
        </references>
      </pivotArea>
    </format>
    <format dxfId="2012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011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011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011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011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011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011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011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011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011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011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010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010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010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48"/>
          </reference>
        </references>
      </pivotArea>
    </format>
    <format dxfId="2010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0105">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0104">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48"/>
          </reference>
        </references>
      </pivotArea>
    </format>
    <format dxfId="20103">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0102">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0101">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14"/>
          </reference>
        </references>
      </pivotArea>
    </format>
    <format dxfId="20100">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14"/>
          </reference>
        </references>
      </pivotArea>
    </format>
    <format dxfId="20099">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009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48"/>
          </reference>
        </references>
      </pivotArea>
    </format>
    <format dxfId="2009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14"/>
          </reference>
        </references>
      </pivotArea>
    </format>
    <format dxfId="20096">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0095">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0094">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0093">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0092">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0091">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0090">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0089">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48"/>
          </reference>
        </references>
      </pivotArea>
    </format>
    <format dxfId="20088">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0087">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14"/>
          </reference>
        </references>
      </pivotArea>
    </format>
    <format dxfId="20086">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14"/>
          </reference>
        </references>
      </pivotArea>
    </format>
    <format dxfId="20085">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14"/>
          </reference>
        </references>
      </pivotArea>
    </format>
    <format dxfId="2008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008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49"/>
          </reference>
        </references>
      </pivotArea>
    </format>
    <format dxfId="2008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49"/>
          </reference>
        </references>
      </pivotArea>
    </format>
    <format dxfId="2008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49"/>
          </reference>
        </references>
      </pivotArea>
    </format>
    <format dxfId="2008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49"/>
          </reference>
        </references>
      </pivotArea>
    </format>
    <format dxfId="20079">
      <pivotArea dataOnly="0" labelOnly="1" fieldPosition="0">
        <references count="5">
          <reference field="0" count="1" selected="0">
            <x v="36"/>
          </reference>
          <reference field="1" count="1" selected="0">
            <x v="44"/>
          </reference>
          <reference field="2" count="1" selected="0">
            <x v="55"/>
          </reference>
          <reference field="3" count="1" selected="0">
            <x v="0"/>
          </reference>
          <reference field="4" count="1">
            <x v="29"/>
          </reference>
        </references>
      </pivotArea>
    </format>
    <format dxfId="20078">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0077">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48"/>
          </reference>
        </references>
      </pivotArea>
    </format>
    <format dxfId="20076">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0075">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0074">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0073">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0072">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0071">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0070">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14"/>
          </reference>
        </references>
      </pivotArea>
    </format>
    <format dxfId="20069">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14"/>
          </reference>
        </references>
      </pivotArea>
    </format>
    <format dxfId="20068">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14"/>
          </reference>
        </references>
      </pivotArea>
    </format>
    <format dxfId="20067">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14"/>
          </reference>
        </references>
      </pivotArea>
    </format>
    <format dxfId="20066">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0065">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0064">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14"/>
          </reference>
        </references>
      </pivotArea>
    </format>
    <format dxfId="20063">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49"/>
          </reference>
        </references>
      </pivotArea>
    </format>
    <format dxfId="20062">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0061">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0060">
      <pivotArea dataOnly="0" labelOnly="1" fieldPosition="0">
        <references count="5">
          <reference field="0" count="1" selected="0">
            <x v="39"/>
          </reference>
          <reference field="1" count="1" selected="0">
            <x v="153"/>
          </reference>
          <reference field="2" count="1" selected="0">
            <x v="3"/>
          </reference>
          <reference field="3" count="1" selected="0">
            <x v="7"/>
          </reference>
          <reference field="4" count="1">
            <x v="9"/>
          </reference>
        </references>
      </pivotArea>
    </format>
    <format dxfId="2005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005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49"/>
          </reference>
        </references>
      </pivotArea>
    </format>
    <format dxfId="2005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005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005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005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005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48"/>
          </reference>
        </references>
      </pivotArea>
    </format>
    <format dxfId="20052">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50"/>
          </reference>
        </references>
      </pivotArea>
    </format>
    <format dxfId="20051">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0050">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0049">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0048">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0047">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0046">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0045">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0044">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48"/>
          </reference>
        </references>
      </pivotArea>
    </format>
    <format dxfId="20043">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0042">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0041">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0040">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0039">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0038">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0037">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0036">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0035">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0034">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50"/>
          </reference>
        </references>
      </pivotArea>
    </format>
    <format dxfId="20033">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0032">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0031">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0030">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0029">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0028">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0027">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0026">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0025">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0024">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0023">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0022">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0021">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0020">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14"/>
          </reference>
        </references>
      </pivotArea>
    </format>
    <format dxfId="20019">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14"/>
          </reference>
        </references>
      </pivotArea>
    </format>
    <format dxfId="20018">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14"/>
          </reference>
        </references>
      </pivotArea>
    </format>
    <format dxfId="20017">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14"/>
          </reference>
        </references>
      </pivotArea>
    </format>
    <format dxfId="20016">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14"/>
          </reference>
        </references>
      </pivotArea>
    </format>
    <format dxfId="20015">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14"/>
          </reference>
        </references>
      </pivotArea>
    </format>
    <format dxfId="20014">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14"/>
          </reference>
        </references>
      </pivotArea>
    </format>
    <format dxfId="20013">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14"/>
          </reference>
        </references>
      </pivotArea>
    </format>
    <format dxfId="20012">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0011">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50"/>
          </reference>
        </references>
      </pivotArea>
    </format>
    <format dxfId="20010">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0009">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0008">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0007">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0006">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0005">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2000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000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2000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000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48"/>
          </reference>
        </references>
      </pivotArea>
    </format>
    <format dxfId="20000">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1999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999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999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49"/>
          </reference>
        </references>
      </pivotArea>
    </format>
    <format dxfId="1999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999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215"/>
          </reference>
        </references>
      </pivotArea>
    </format>
    <format dxfId="1999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50"/>
          </reference>
        </references>
      </pivotArea>
    </format>
    <format dxfId="1999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999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999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999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998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998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48"/>
          </reference>
        </references>
      </pivotArea>
    </format>
    <format dxfId="1998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998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998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48"/>
          </reference>
        </references>
      </pivotArea>
    </format>
    <format dxfId="1998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48"/>
          </reference>
        </references>
      </pivotArea>
    </format>
    <format dxfId="1998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998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998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49"/>
          </reference>
        </references>
      </pivotArea>
    </format>
    <format dxfId="1998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997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997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997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997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214"/>
          </reference>
        </references>
      </pivotArea>
    </format>
    <format dxfId="1997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214"/>
          </reference>
        </references>
      </pivotArea>
    </format>
    <format dxfId="1997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214"/>
          </reference>
        </references>
      </pivotArea>
    </format>
    <format dxfId="1997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214"/>
          </reference>
        </references>
      </pivotArea>
    </format>
    <format dxfId="1997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214"/>
          </reference>
        </references>
      </pivotArea>
    </format>
    <format dxfId="1997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214"/>
          </reference>
        </references>
      </pivotArea>
    </format>
    <format dxfId="1997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14"/>
          </reference>
        </references>
      </pivotArea>
    </format>
    <format dxfId="19969">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9968">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9967">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9966">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9965">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9964">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9963">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9962">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9961">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9960">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19959">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9958">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9957">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9956">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9955">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9954">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9953">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9952">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9951">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50"/>
          </reference>
        </references>
      </pivotArea>
    </format>
    <format dxfId="19950">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50"/>
          </reference>
        </references>
      </pivotArea>
    </format>
    <format dxfId="19949">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49"/>
          </reference>
        </references>
      </pivotArea>
    </format>
    <format dxfId="19948">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49"/>
          </reference>
        </references>
      </pivotArea>
    </format>
    <format dxfId="19947">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9946">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9945">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9944">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9943">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50"/>
          </reference>
        </references>
      </pivotArea>
    </format>
    <format dxfId="19942">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214"/>
          </reference>
        </references>
      </pivotArea>
    </format>
    <format dxfId="19941">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14"/>
          </reference>
        </references>
      </pivotArea>
    </format>
    <format dxfId="1994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993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9938">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9937">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9936">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9935">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9934">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9933">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9932">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9931">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49"/>
          </reference>
        </references>
      </pivotArea>
    </format>
    <format dxfId="19930">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9929">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9928">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49"/>
          </reference>
        </references>
      </pivotArea>
    </format>
    <format dxfId="19927">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9926">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9925">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9924">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9923">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48"/>
          </reference>
        </references>
      </pivotArea>
    </format>
    <format dxfId="19922">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48"/>
          </reference>
        </references>
      </pivotArea>
    </format>
    <format dxfId="19921">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48"/>
          </reference>
        </references>
      </pivotArea>
    </format>
    <format dxfId="19920">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48"/>
          </reference>
        </references>
      </pivotArea>
    </format>
    <format dxfId="19919">
      <pivotArea dataOnly="0" labelOnly="1" fieldPosition="0">
        <references count="5">
          <reference field="0" count="1" selected="0">
            <x v="46"/>
          </reference>
          <reference field="1" count="1" selected="0">
            <x v="298"/>
          </reference>
          <reference field="2" count="1" selected="0">
            <x v="25"/>
          </reference>
          <reference field="3" count="1" selected="0">
            <x v="0"/>
          </reference>
          <reference field="4" count="1">
            <x v="36"/>
          </reference>
        </references>
      </pivotArea>
    </format>
    <format dxfId="19918">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50"/>
          </reference>
        </references>
      </pivotArea>
    </format>
    <format dxfId="19917">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9916">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9915">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9914">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50"/>
          </reference>
        </references>
      </pivotArea>
    </format>
    <format dxfId="19913">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48"/>
          </reference>
        </references>
      </pivotArea>
    </format>
    <format dxfId="19912">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14"/>
          </reference>
        </references>
      </pivotArea>
    </format>
    <format dxfId="19911">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214"/>
          </reference>
        </references>
      </pivotArea>
    </format>
    <format dxfId="19910">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214"/>
          </reference>
        </references>
      </pivotArea>
    </format>
    <format dxfId="19909">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214"/>
          </reference>
        </references>
      </pivotArea>
    </format>
    <format dxfId="19908">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9907">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49"/>
          </reference>
        </references>
      </pivotArea>
    </format>
    <format dxfId="1990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990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9904">
      <pivotArea dataOnly="0" labelOnly="1" fieldPosition="0">
        <references count="5">
          <reference field="0" count="1" selected="0">
            <x v="47"/>
          </reference>
          <reference field="1" count="1" selected="0">
            <x v="189"/>
          </reference>
          <reference field="2" count="1" selected="0">
            <x v="24"/>
          </reference>
          <reference field="3" count="1" selected="0">
            <x v="3"/>
          </reference>
          <reference field="4" count="1">
            <x v="7"/>
          </reference>
        </references>
      </pivotArea>
    </format>
    <format dxfId="1990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990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48"/>
          </reference>
        </references>
      </pivotArea>
    </format>
    <format dxfId="1990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990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989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9898">
      <pivotArea dataOnly="0" labelOnly="1" fieldPosition="0">
        <references count="5">
          <reference field="0" count="1" selected="0">
            <x v="47"/>
          </reference>
          <reference field="1" count="1" selected="0">
            <x v="385"/>
          </reference>
          <reference field="2" count="1" selected="0">
            <x v="24"/>
          </reference>
          <reference field="3" count="1" selected="0">
            <x v="0"/>
          </reference>
          <reference field="4" count="1">
            <x v="30"/>
          </reference>
        </references>
      </pivotArea>
    </format>
    <format dxfId="1989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48"/>
          </reference>
        </references>
      </pivotArea>
    </format>
    <format dxfId="1989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989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49"/>
          </reference>
        </references>
      </pivotArea>
    </format>
    <format dxfId="1989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989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989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989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989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9889">
      <pivotArea dataOnly="0" labelOnly="1" fieldPosition="0">
        <references count="5">
          <reference field="0" count="1" selected="0">
            <x v="49"/>
          </reference>
          <reference field="1" count="1" selected="0">
            <x v="118"/>
          </reference>
          <reference field="2" count="1" selected="0">
            <x v="37"/>
          </reference>
          <reference field="3" count="1" selected="0">
            <x v="1"/>
          </reference>
          <reference field="4" count="1">
            <x v="24"/>
          </reference>
        </references>
      </pivotArea>
    </format>
    <format dxfId="19888">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9887">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9886">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48"/>
          </reference>
        </references>
      </pivotArea>
    </format>
    <format dxfId="19885">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9884">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9883">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9882">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9881">
      <pivotArea dataOnly="0" labelOnly="1" fieldPosition="0">
        <references count="5">
          <reference field="0" count="1" selected="0">
            <x v="50"/>
          </reference>
          <reference field="1" count="1" selected="0">
            <x v="276"/>
          </reference>
          <reference field="2" count="1" selected="0">
            <x v="32"/>
          </reference>
          <reference field="3" count="1" selected="0">
            <x v="7"/>
          </reference>
          <reference field="4" count="1">
            <x v="18"/>
          </reference>
        </references>
      </pivotArea>
    </format>
    <format dxfId="1988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49"/>
          </reference>
        </references>
      </pivotArea>
    </format>
    <format dxfId="1987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48"/>
          </reference>
        </references>
      </pivotArea>
    </format>
    <format dxfId="1987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214"/>
          </reference>
        </references>
      </pivotArea>
    </format>
    <format dxfId="1987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214"/>
          </reference>
        </references>
      </pivotArea>
    </format>
    <format dxfId="1987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987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987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987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987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987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987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9869">
      <pivotArea dataOnly="0" labelOnly="1" fieldPosition="0">
        <references count="5">
          <reference field="0" count="1" selected="0">
            <x v="52"/>
          </reference>
          <reference field="1" count="1" selected="0">
            <x v="268"/>
          </reference>
          <reference field="2" count="1" selected="0">
            <x v="44"/>
          </reference>
          <reference field="3" count="1" selected="0">
            <x v="7"/>
          </reference>
          <reference field="4" count="1">
            <x v="16"/>
          </reference>
        </references>
      </pivotArea>
    </format>
    <format dxfId="1986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986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986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986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986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986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986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50"/>
          </reference>
        </references>
      </pivotArea>
    </format>
    <format dxfId="1986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214"/>
          </reference>
        </references>
      </pivotArea>
    </format>
    <format dxfId="1986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1985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985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985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14"/>
          </reference>
        </references>
      </pivotArea>
    </format>
    <format dxfId="1985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985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9854">
      <pivotArea dataOnly="0" labelOnly="1" fieldPosition="0">
        <references count="5">
          <reference field="0" count="1" selected="0">
            <x v="55"/>
          </reference>
          <reference field="1" count="1" selected="0">
            <x v="308"/>
          </reference>
          <reference field="2" count="1" selected="0">
            <x v="63"/>
          </reference>
          <reference field="3" count="1" selected="0">
            <x v="3"/>
          </reference>
          <reference field="4" count="1">
            <x v="40"/>
          </reference>
        </references>
      </pivotArea>
    </format>
    <format dxfId="19853">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9852">
      <pivotArea dataOnly="0" labelOnly="1" fieldPosition="0">
        <references count="5">
          <reference field="0" count="1" selected="0">
            <x v="56"/>
          </reference>
          <reference field="1" count="1" selected="0">
            <x v="162"/>
          </reference>
          <reference field="2" count="1" selected="0">
            <x v="64"/>
          </reference>
          <reference field="3" count="1" selected="0">
            <x v="3"/>
          </reference>
          <reference field="4" count="1">
            <x v="20"/>
          </reference>
        </references>
      </pivotArea>
    </format>
    <format dxfId="19851">
      <pivotArea dataOnly="0" labelOnly="1" fieldPosition="0">
        <references count="5">
          <reference field="0" count="1" selected="0">
            <x v="56"/>
          </reference>
          <reference field="1" count="1" selected="0">
            <x v="163"/>
          </reference>
          <reference field="2" count="1" selected="0">
            <x v="64"/>
          </reference>
          <reference field="3" count="1" selected="0">
            <x v="3"/>
          </reference>
          <reference field="4" count="1">
            <x v="20"/>
          </reference>
        </references>
      </pivotArea>
    </format>
    <format dxfId="19850">
      <pivotArea dataOnly="0" labelOnly="1" fieldPosition="0">
        <references count="5">
          <reference field="0" count="1" selected="0">
            <x v="56"/>
          </reference>
          <reference field="1" count="1" selected="0">
            <x v="278"/>
          </reference>
          <reference field="2" count="1" selected="0">
            <x v="64"/>
          </reference>
          <reference field="3" count="1" selected="0">
            <x v="0"/>
          </reference>
          <reference field="4" count="1">
            <x v="32"/>
          </reference>
        </references>
      </pivotArea>
    </format>
    <format dxfId="19849">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48"/>
          </reference>
        </references>
      </pivotArea>
    </format>
    <format dxfId="19848">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9847">
      <pivotArea dataOnly="0" labelOnly="1" fieldPosition="0">
        <references count="5">
          <reference field="0" count="1" selected="0">
            <x v="56"/>
          </reference>
          <reference field="1" count="1" selected="0">
            <x v="450"/>
          </reference>
          <reference field="2" count="1" selected="0">
            <x v="64"/>
          </reference>
          <reference field="3" count="1" selected="0">
            <x v="0"/>
          </reference>
          <reference field="4" count="1">
            <x v="29"/>
          </reference>
        </references>
      </pivotArea>
    </format>
    <format dxfId="19846">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9845">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9844">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9843">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9842">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9841">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9840">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9839">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9838">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9837">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983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983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983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9833">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9832">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49"/>
          </reference>
        </references>
      </pivotArea>
    </format>
    <format dxfId="19831">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49"/>
          </reference>
        </references>
      </pivotArea>
    </format>
    <format dxfId="19830">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48"/>
          </reference>
        </references>
      </pivotArea>
    </format>
    <format dxfId="19829">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49"/>
          </reference>
        </references>
      </pivotArea>
    </format>
    <format dxfId="19828">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9827">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50"/>
          </reference>
        </references>
      </pivotArea>
    </format>
    <format dxfId="19826">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9825">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214"/>
          </reference>
        </references>
      </pivotArea>
    </format>
    <format dxfId="19824">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214"/>
          </reference>
        </references>
      </pivotArea>
    </format>
    <format dxfId="19823">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9822">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9821">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48"/>
          </reference>
        </references>
      </pivotArea>
    </format>
    <format dxfId="19820">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9819">
      <pivotArea dataOnly="0" labelOnly="1" fieldPosition="0">
        <references count="5">
          <reference field="0" count="1" selected="0">
            <x v="64"/>
          </reference>
          <reference field="1" count="1" selected="0">
            <x v="93"/>
          </reference>
          <reference field="2" count="1" selected="0">
            <x v="45"/>
          </reference>
          <reference field="3" count="1" selected="0">
            <x v="7"/>
          </reference>
          <reference field="4" count="1">
            <x v="20"/>
          </reference>
        </references>
      </pivotArea>
    </format>
    <format dxfId="19818">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49"/>
          </reference>
        </references>
      </pivotArea>
    </format>
    <format dxfId="19817">
      <pivotArea dataOnly="0" labelOnly="1" fieldPosition="0">
        <references count="5">
          <reference field="0" count="1" selected="0">
            <x v="66"/>
          </reference>
          <reference field="1" count="1" selected="0">
            <x v="401"/>
          </reference>
          <reference field="2" count="1" selected="0">
            <x v="60"/>
          </reference>
          <reference field="3" count="1" selected="0">
            <x v="7"/>
          </reference>
          <reference field="4" count="1">
            <x v="25"/>
          </reference>
        </references>
      </pivotArea>
    </format>
    <format dxfId="19816">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9815">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55"/>
          </reference>
        </references>
      </pivotArea>
    </format>
    <format dxfId="19814">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9813">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9812">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9811">
      <pivotArea field="3" type="button" dataOnly="0" labelOnly="1" outline="0" axis="axisRow" fieldPosition="3"/>
    </format>
    <format dxfId="19810">
      <pivotArea collapsedLevelsAreSubtotals="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19809">
      <pivotArea collapsedLevelsAreSubtotals="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19808">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19807">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19806">
      <pivotArea collapsedLevelsAreSubtotals="1" fieldPosition="0">
        <references count="5">
          <reference field="0" count="1" selected="0">
            <x v="4"/>
          </reference>
          <reference field="1" count="1" selected="0">
            <x v="453"/>
          </reference>
          <reference field="2" count="1" selected="0">
            <x v="47"/>
          </reference>
          <reference field="3" count="1" selected="0">
            <x v="3"/>
          </reference>
          <reference field="4" count="1">
            <x v="215"/>
          </reference>
        </references>
      </pivotArea>
    </format>
    <format dxfId="19805">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15"/>
          </reference>
        </references>
      </pivotArea>
    </format>
    <format dxfId="19804">
      <pivotArea collapsedLevelsAreSubtotals="1" fieldPosition="0">
        <references count="2">
          <reference field="0" count="1" selected="0">
            <x v="2"/>
          </reference>
          <reference field="2" count="1" defaultSubtotal="1">
            <x v="8"/>
          </reference>
        </references>
      </pivotArea>
    </format>
    <format dxfId="19803">
      <pivotArea collapsedLevelsAreSubtotals="1" fieldPosition="0">
        <references count="2">
          <reference field="0" count="1" selected="0">
            <x v="3"/>
          </reference>
          <reference field="2" count="1" defaultSubtotal="1">
            <x v="20"/>
          </reference>
        </references>
      </pivotArea>
    </format>
    <format dxfId="19802">
      <pivotArea collapsedLevelsAreSubtotals="1" fieldPosition="0">
        <references count="2">
          <reference field="0" count="1" selected="0">
            <x v="4"/>
          </reference>
          <reference field="2" count="1" defaultSubtotal="1">
            <x v="47"/>
          </reference>
        </references>
      </pivotArea>
    </format>
    <format dxfId="19801">
      <pivotArea collapsedLevelsAreSubtotals="1" fieldPosition="0">
        <references count="2">
          <reference field="0" count="1" selected="0">
            <x v="5"/>
          </reference>
          <reference field="2" count="1" defaultSubtotal="1">
            <x v="2"/>
          </reference>
        </references>
      </pivotArea>
    </format>
    <format dxfId="19800">
      <pivotArea collapsedLevelsAreSubtotals="1" fieldPosition="0">
        <references count="2">
          <reference field="0" count="1" selected="0">
            <x v="6"/>
          </reference>
          <reference field="2" count="1" defaultSubtotal="1">
            <x v="43"/>
          </reference>
        </references>
      </pivotArea>
    </format>
    <format dxfId="19799">
      <pivotArea collapsedLevelsAreSubtotals="1" fieldPosition="0">
        <references count="2">
          <reference field="0" count="1" selected="0">
            <x v="7"/>
          </reference>
          <reference field="2" count="1" defaultSubtotal="1">
            <x v="17"/>
          </reference>
        </references>
      </pivotArea>
    </format>
    <format dxfId="19798">
      <pivotArea collapsedLevelsAreSubtotals="1" fieldPosition="0">
        <references count="2">
          <reference field="0" count="1" selected="0">
            <x v="8"/>
          </reference>
          <reference field="2" count="1" defaultSubtotal="1">
            <x v="26"/>
          </reference>
        </references>
      </pivotArea>
    </format>
    <format dxfId="19797">
      <pivotArea collapsedLevelsAreSubtotals="1" fieldPosition="0">
        <references count="2">
          <reference field="0" count="1" selected="0">
            <x v="9"/>
          </reference>
          <reference field="2" count="1" defaultSubtotal="1">
            <x v="13"/>
          </reference>
        </references>
      </pivotArea>
    </format>
    <format dxfId="19796">
      <pivotArea collapsedLevelsAreSubtotals="1" fieldPosition="0">
        <references count="2">
          <reference field="0" count="1" selected="0">
            <x v="10"/>
          </reference>
          <reference field="2" count="1" defaultSubtotal="1">
            <x v="41"/>
          </reference>
        </references>
      </pivotArea>
    </format>
    <format dxfId="19795">
      <pivotArea collapsedLevelsAreSubtotals="1" fieldPosition="0">
        <references count="2">
          <reference field="0" count="1" selected="0">
            <x v="11"/>
          </reference>
          <reference field="2" count="1" defaultSubtotal="1">
            <x v="54"/>
          </reference>
        </references>
      </pivotArea>
    </format>
    <format dxfId="19794">
      <pivotArea collapsedLevelsAreSubtotals="1" fieldPosition="0">
        <references count="2">
          <reference field="0" count="1" selected="0">
            <x v="12"/>
          </reference>
          <reference field="2" count="1" defaultSubtotal="1">
            <x v="22"/>
          </reference>
        </references>
      </pivotArea>
    </format>
    <format dxfId="19793">
      <pivotArea collapsedLevelsAreSubtotals="1" fieldPosition="0">
        <references count="2">
          <reference field="0" count="1" selected="0">
            <x v="13"/>
          </reference>
          <reference field="2" count="1" defaultSubtotal="1">
            <x v="16"/>
          </reference>
        </references>
      </pivotArea>
    </format>
    <format dxfId="19792">
      <pivotArea collapsedLevelsAreSubtotals="1" fieldPosition="0">
        <references count="2">
          <reference field="0" count="1" selected="0">
            <x v="14"/>
          </reference>
          <reference field="2" count="1" defaultSubtotal="1">
            <x v="4"/>
          </reference>
        </references>
      </pivotArea>
    </format>
    <format dxfId="19791">
      <pivotArea collapsedLevelsAreSubtotals="1" fieldPosition="0">
        <references count="2">
          <reference field="0" count="1" selected="0">
            <x v="15"/>
          </reference>
          <reference field="2" count="1" defaultSubtotal="1">
            <x v="42"/>
          </reference>
        </references>
      </pivotArea>
    </format>
    <format dxfId="19790">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19789">
      <pivotArea collapsedLevelsAreSubtotals="1" fieldPosition="0">
        <references count="2">
          <reference field="0" count="1" selected="0">
            <x v="16"/>
          </reference>
          <reference field="2" count="1" defaultSubtotal="1">
            <x v="36"/>
          </reference>
        </references>
      </pivotArea>
    </format>
    <format dxfId="19788">
      <pivotArea collapsedLevelsAreSubtotals="1" fieldPosition="0">
        <references count="2">
          <reference field="0" count="1" selected="0">
            <x v="18"/>
          </reference>
          <reference field="2" count="1" defaultSubtotal="1">
            <x v="33"/>
          </reference>
        </references>
      </pivotArea>
    </format>
    <format dxfId="19787">
      <pivotArea collapsedLevelsAreSubtotals="1" fieldPosition="0">
        <references count="2">
          <reference field="0" count="1" selected="0">
            <x v="19"/>
          </reference>
          <reference field="2" count="1" defaultSubtotal="1">
            <x v="0"/>
          </reference>
        </references>
      </pivotArea>
    </format>
    <format dxfId="19786">
      <pivotArea collapsedLevelsAreSubtotals="1" fieldPosition="0">
        <references count="2">
          <reference field="0" count="1" selected="0">
            <x v="20"/>
          </reference>
          <reference field="2" count="1" defaultSubtotal="1">
            <x v="46"/>
          </reference>
        </references>
      </pivotArea>
    </format>
    <format dxfId="19785">
      <pivotArea collapsedLevelsAreSubtotals="1" fieldPosition="0">
        <references count="2">
          <reference field="0" count="1" selected="0">
            <x v="21"/>
          </reference>
          <reference field="2" count="1" defaultSubtotal="1">
            <x v="31"/>
          </reference>
        </references>
      </pivotArea>
    </format>
    <format dxfId="19784">
      <pivotArea collapsedLevelsAreSubtotals="1" fieldPosition="0">
        <references count="2">
          <reference field="0" count="1" selected="0">
            <x v="22"/>
          </reference>
          <reference field="2" count="1" defaultSubtotal="1">
            <x v="34"/>
          </reference>
        </references>
      </pivotArea>
    </format>
    <format dxfId="19783">
      <pivotArea collapsedLevelsAreSubtotals="1" fieldPosition="0">
        <references count="2">
          <reference field="0" count="1" selected="0">
            <x v="23"/>
          </reference>
          <reference field="2" count="1" defaultSubtotal="1">
            <x v="52"/>
          </reference>
        </references>
      </pivotArea>
    </format>
    <format dxfId="19782">
      <pivotArea collapsedLevelsAreSubtotals="1" fieldPosition="0">
        <references count="2">
          <reference field="0" count="1" selected="0">
            <x v="24"/>
          </reference>
          <reference field="2" count="1" defaultSubtotal="1">
            <x v="40"/>
          </reference>
        </references>
      </pivotArea>
    </format>
    <format dxfId="19781">
      <pivotArea collapsedLevelsAreSubtotals="1" fieldPosition="0">
        <references count="2">
          <reference field="0" count="1" selected="0">
            <x v="25"/>
          </reference>
          <reference field="2" count="1" defaultSubtotal="1">
            <x v="50"/>
          </reference>
        </references>
      </pivotArea>
    </format>
    <format dxfId="19780">
      <pivotArea collapsedLevelsAreSubtotals="1" fieldPosition="0">
        <references count="2">
          <reference field="0" count="1" selected="0">
            <x v="26"/>
          </reference>
          <reference field="2" count="1" defaultSubtotal="1">
            <x v="49"/>
          </reference>
        </references>
      </pivotArea>
    </format>
    <format dxfId="19779">
      <pivotArea collapsedLevelsAreSubtotals="1" fieldPosition="0">
        <references count="2">
          <reference field="0" count="1" selected="0">
            <x v="27"/>
          </reference>
          <reference field="2" count="1" defaultSubtotal="1">
            <x v="39"/>
          </reference>
        </references>
      </pivotArea>
    </format>
    <format dxfId="19778">
      <pivotArea collapsedLevelsAreSubtotals="1" fieldPosition="0">
        <references count="2">
          <reference field="0" count="1" selected="0">
            <x v="28"/>
          </reference>
          <reference field="2" count="1" defaultSubtotal="1">
            <x v="58"/>
          </reference>
        </references>
      </pivotArea>
    </format>
    <format dxfId="19777">
      <pivotArea collapsedLevelsAreSubtotals="1" fieldPosition="0">
        <references count="2">
          <reference field="0" count="1" selected="0">
            <x v="30"/>
          </reference>
          <reference field="2" count="1" defaultSubtotal="1">
            <x v="65"/>
          </reference>
        </references>
      </pivotArea>
    </format>
    <format dxfId="19776">
      <pivotArea collapsedLevelsAreSubtotals="1" fieldPosition="0">
        <references count="2">
          <reference field="0" count="1" selected="0">
            <x v="31"/>
          </reference>
          <reference field="2" count="1" defaultSubtotal="1">
            <x v="35"/>
          </reference>
        </references>
      </pivotArea>
    </format>
    <format dxfId="19775">
      <pivotArea collapsedLevelsAreSubtotals="1" fieldPosition="0">
        <references count="2">
          <reference field="0" count="1" selected="0">
            <x v="32"/>
          </reference>
          <reference field="2" count="1" defaultSubtotal="1">
            <x v="10"/>
          </reference>
        </references>
      </pivotArea>
    </format>
    <format dxfId="19774">
      <pivotArea collapsedLevelsAreSubtotals="1" fieldPosition="0">
        <references count="2">
          <reference field="0" count="1" selected="0">
            <x v="33"/>
          </reference>
          <reference field="2" count="1" defaultSubtotal="1">
            <x v="38"/>
          </reference>
        </references>
      </pivotArea>
    </format>
    <format dxfId="19773">
      <pivotArea collapsedLevelsAreSubtotals="1" fieldPosition="0">
        <references count="2">
          <reference field="0" count="1" selected="0">
            <x v="34"/>
          </reference>
          <reference field="2" count="1" defaultSubtotal="1">
            <x v="18"/>
          </reference>
        </references>
      </pivotArea>
    </format>
    <format dxfId="19772">
      <pivotArea collapsedLevelsAreSubtotals="1" fieldPosition="0">
        <references count="2">
          <reference field="0" count="1" selected="0">
            <x v="35"/>
          </reference>
          <reference field="2" count="1" defaultSubtotal="1">
            <x v="57"/>
          </reference>
        </references>
      </pivotArea>
    </format>
    <format dxfId="19771">
      <pivotArea collapsedLevelsAreSubtotals="1" fieldPosition="0">
        <references count="2">
          <reference field="0" count="1" selected="0">
            <x v="36"/>
          </reference>
          <reference field="2" count="1" defaultSubtotal="1">
            <x v="55"/>
          </reference>
        </references>
      </pivotArea>
    </format>
    <format dxfId="19770">
      <pivotArea collapsedLevelsAreSubtotals="1" fieldPosition="0">
        <references count="2">
          <reference field="0" count="1" selected="0">
            <x v="37"/>
          </reference>
          <reference field="2" count="1" defaultSubtotal="1">
            <x v="61"/>
          </reference>
        </references>
      </pivotArea>
    </format>
    <format dxfId="19769">
      <pivotArea collapsedLevelsAreSubtotals="1" fieldPosition="0">
        <references count="2">
          <reference field="0" count="1" selected="0">
            <x v="38"/>
          </reference>
          <reference field="2" count="1" defaultSubtotal="1">
            <x v="19"/>
          </reference>
        </references>
      </pivotArea>
    </format>
    <format dxfId="19768">
      <pivotArea collapsedLevelsAreSubtotals="1" fieldPosition="0">
        <references count="2">
          <reference field="0" count="1" selected="0">
            <x v="39"/>
          </reference>
          <reference field="2" count="1" defaultSubtotal="1">
            <x v="3"/>
          </reference>
        </references>
      </pivotArea>
    </format>
    <format dxfId="19767">
      <pivotArea collapsedLevelsAreSubtotals="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19766">
      <pivotArea collapsedLevelsAreSubtotals="1" fieldPosition="0">
        <references count="2">
          <reference field="0" count="1" selected="0">
            <x v="40"/>
          </reference>
          <reference field="2" count="1" defaultSubtotal="1">
            <x v="62"/>
          </reference>
        </references>
      </pivotArea>
    </format>
    <format dxfId="19765">
      <pivotArea collapsedLevelsAreSubtotals="1" fieldPosition="0">
        <references count="2">
          <reference field="0" count="1" selected="0">
            <x v="41"/>
          </reference>
          <reference field="2" count="1" defaultSubtotal="1">
            <x v="51"/>
          </reference>
        </references>
      </pivotArea>
    </format>
    <format dxfId="19764">
      <pivotArea collapsedLevelsAreSubtotals="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19763">
      <pivotArea collapsedLevelsAreSubtotals="1" fieldPosition="0">
        <references count="2">
          <reference field="0" count="1" selected="0">
            <x v="42"/>
          </reference>
          <reference field="2" count="1" defaultSubtotal="1">
            <x v="28"/>
          </reference>
        </references>
      </pivotArea>
    </format>
    <format dxfId="19762">
      <pivotArea collapsedLevelsAreSubtotals="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19761">
      <pivotArea collapsedLevelsAreSubtotals="1" fieldPosition="0">
        <references count="2">
          <reference field="0" count="1" selected="0">
            <x v="43"/>
          </reference>
          <reference field="2" count="1" defaultSubtotal="1">
            <x v="53"/>
          </reference>
        </references>
      </pivotArea>
    </format>
    <format dxfId="19760">
      <pivotArea collapsedLevelsAreSubtotals="1" fieldPosition="0">
        <references count="2">
          <reference field="0" count="1" selected="0">
            <x v="44"/>
          </reference>
          <reference field="2" count="1" defaultSubtotal="1">
            <x v="7"/>
          </reference>
        </references>
      </pivotArea>
    </format>
    <format dxfId="19759">
      <pivotArea collapsedLevelsAreSubtotals="1" fieldPosition="0">
        <references count="2">
          <reference field="0" count="1" selected="0">
            <x v="45"/>
          </reference>
          <reference field="2" count="1" defaultSubtotal="1">
            <x v="29"/>
          </reference>
        </references>
      </pivotArea>
    </format>
    <format dxfId="19758">
      <pivotArea collapsedLevelsAreSubtotals="1" fieldPosition="0">
        <references count="2">
          <reference field="0" count="1" selected="0">
            <x v="46"/>
          </reference>
          <reference field="2" count="1" defaultSubtotal="1">
            <x v="25"/>
          </reference>
        </references>
      </pivotArea>
    </format>
    <format dxfId="19757">
      <pivotArea collapsedLevelsAreSubtotals="1" fieldPosition="0">
        <references count="2">
          <reference field="0" count="1" selected="0">
            <x v="47"/>
          </reference>
          <reference field="2" count="1" defaultSubtotal="1">
            <x v="24"/>
          </reference>
        </references>
      </pivotArea>
    </format>
    <format dxfId="19756">
      <pivotArea collapsedLevelsAreSubtotals="1" fieldPosition="0">
        <references count="2">
          <reference field="0" count="1" selected="0">
            <x v="48"/>
          </reference>
          <reference field="2" count="1" defaultSubtotal="1">
            <x v="12"/>
          </reference>
        </references>
      </pivotArea>
    </format>
    <format dxfId="19755">
      <pivotArea collapsedLevelsAreSubtotals="1" fieldPosition="0">
        <references count="2">
          <reference field="0" count="1" selected="0">
            <x v="49"/>
          </reference>
          <reference field="2" count="1" defaultSubtotal="1">
            <x v="37"/>
          </reference>
        </references>
      </pivotArea>
    </format>
    <format dxfId="19754">
      <pivotArea collapsedLevelsAreSubtotals="1" fieldPosition="0">
        <references count="2">
          <reference field="0" count="1" selected="0">
            <x v="50"/>
          </reference>
          <reference field="2" count="1" defaultSubtotal="1">
            <x v="32"/>
          </reference>
        </references>
      </pivotArea>
    </format>
    <format dxfId="19753">
      <pivotArea collapsedLevelsAreSubtotals="1" fieldPosition="0">
        <references count="2">
          <reference field="0" count="1" selected="0">
            <x v="51"/>
          </reference>
          <reference field="2" count="1" defaultSubtotal="1">
            <x v="6"/>
          </reference>
        </references>
      </pivotArea>
    </format>
    <format dxfId="19752">
      <pivotArea collapsedLevelsAreSubtotals="1" fieldPosition="0">
        <references count="2">
          <reference field="0" count="1" selected="0">
            <x v="52"/>
          </reference>
          <reference field="2" count="1" defaultSubtotal="1">
            <x v="44"/>
          </reference>
        </references>
      </pivotArea>
    </format>
    <format dxfId="19751">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19750">
      <pivotArea collapsedLevelsAreSubtotals="1" fieldPosition="0">
        <references count="2">
          <reference field="0" count="1" selected="0">
            <x v="53"/>
          </reference>
          <reference field="2" count="1" defaultSubtotal="1">
            <x v="23"/>
          </reference>
        </references>
      </pivotArea>
    </format>
    <format dxfId="19749">
      <pivotArea collapsedLevelsAreSubtotals="1" fieldPosition="0">
        <references count="2">
          <reference field="0" count="1" selected="0">
            <x v="54"/>
          </reference>
          <reference field="2" count="1" defaultSubtotal="1">
            <x v="14"/>
          </reference>
        </references>
      </pivotArea>
    </format>
    <format dxfId="19748">
      <pivotArea collapsedLevelsAreSubtotals="1" fieldPosition="0">
        <references count="2">
          <reference field="0" count="1" selected="0">
            <x v="55"/>
          </reference>
          <reference field="2" count="1" defaultSubtotal="1">
            <x v="63"/>
          </reference>
        </references>
      </pivotArea>
    </format>
    <format dxfId="19747">
      <pivotArea collapsedLevelsAreSubtotals="1" fieldPosition="0">
        <references count="2">
          <reference field="0" count="1" selected="0">
            <x v="56"/>
          </reference>
          <reference field="2" count="1" defaultSubtotal="1">
            <x v="64"/>
          </reference>
        </references>
      </pivotArea>
    </format>
    <format dxfId="19746">
      <pivotArea collapsedLevelsAreSubtotals="1" fieldPosition="0">
        <references count="2">
          <reference field="0" count="1" selected="0">
            <x v="57"/>
          </reference>
          <reference field="2" count="1" defaultSubtotal="1">
            <x v="48"/>
          </reference>
        </references>
      </pivotArea>
    </format>
    <format dxfId="19745">
      <pivotArea collapsedLevelsAreSubtotals="1" fieldPosition="0">
        <references count="2">
          <reference field="0" count="1" selected="0">
            <x v="58"/>
          </reference>
          <reference field="2" count="1" defaultSubtotal="1">
            <x v="15"/>
          </reference>
        </references>
      </pivotArea>
    </format>
    <format dxfId="19744">
      <pivotArea collapsedLevelsAreSubtotals="1" fieldPosition="0">
        <references count="2">
          <reference field="0" count="1" selected="0">
            <x v="59"/>
          </reference>
          <reference field="2" count="1" defaultSubtotal="1">
            <x v="30"/>
          </reference>
        </references>
      </pivotArea>
    </format>
    <format dxfId="19743">
      <pivotArea collapsedLevelsAreSubtotals="1" fieldPosition="0">
        <references count="2">
          <reference field="0" count="1" selected="0">
            <x v="60"/>
          </reference>
          <reference field="2" count="1" defaultSubtotal="1">
            <x v="27"/>
          </reference>
        </references>
      </pivotArea>
    </format>
    <format dxfId="19742">
      <pivotArea collapsedLevelsAreSubtotals="1" fieldPosition="0">
        <references count="2">
          <reference field="0" count="1" selected="0">
            <x v="61"/>
          </reference>
          <reference field="2" count="1" defaultSubtotal="1">
            <x v="1"/>
          </reference>
        </references>
      </pivotArea>
    </format>
    <format dxfId="19741">
      <pivotArea collapsedLevelsAreSubtotals="1" fieldPosition="0">
        <references count="2">
          <reference field="0" count="1" selected="0">
            <x v="62"/>
          </reference>
          <reference field="2" count="1" defaultSubtotal="1">
            <x v="59"/>
          </reference>
        </references>
      </pivotArea>
    </format>
    <format dxfId="19740">
      <pivotArea collapsedLevelsAreSubtotals="1" fieldPosition="0">
        <references count="2">
          <reference field="0" count="1" selected="0">
            <x v="63"/>
          </reference>
          <reference field="2" count="1" defaultSubtotal="1">
            <x v="21"/>
          </reference>
        </references>
      </pivotArea>
    </format>
    <format dxfId="19739">
      <pivotArea collapsedLevelsAreSubtotals="1" fieldPosition="0">
        <references count="2">
          <reference field="0" count="1" selected="0">
            <x v="65"/>
          </reference>
          <reference field="2" count="1" defaultSubtotal="1">
            <x v="11"/>
          </reference>
        </references>
      </pivotArea>
    </format>
    <format dxfId="19738">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19737">
      <pivotArea collapsedLevelsAreSubtotals="1" fieldPosition="0">
        <references count="2">
          <reference field="0" count="1" selected="0">
            <x v="67"/>
          </reference>
          <reference field="2" count="1" defaultSubtotal="1">
            <x v="56"/>
          </reference>
        </references>
      </pivotArea>
    </format>
    <format dxfId="19736">
      <pivotArea collapsedLevelsAreSubtotals="1" fieldPosition="0">
        <references count="2">
          <reference field="0" count="1" selected="0">
            <x v="29"/>
          </reference>
          <reference field="2" count="1" defaultSubtotal="1">
            <x v="66"/>
          </reference>
        </references>
      </pivotArea>
    </format>
    <format dxfId="19735">
      <pivotArea dataOnly="0" labelOnly="1" fieldPosition="0">
        <references count="2">
          <reference field="0" count="1" selected="0">
            <x v="2"/>
          </reference>
          <reference field="2" count="1" defaultSubtotal="1">
            <x v="8"/>
          </reference>
        </references>
      </pivotArea>
    </format>
    <format dxfId="19734">
      <pivotArea dataOnly="0" labelOnly="1" fieldPosition="0">
        <references count="2">
          <reference field="0" count="1" selected="0">
            <x v="3"/>
          </reference>
          <reference field="2" count="1" defaultSubtotal="1">
            <x v="20"/>
          </reference>
        </references>
      </pivotArea>
    </format>
    <format dxfId="19733">
      <pivotArea dataOnly="0" labelOnly="1" fieldPosition="0">
        <references count="2">
          <reference field="0" count="1" selected="0">
            <x v="4"/>
          </reference>
          <reference field="2" count="1" defaultSubtotal="1">
            <x v="47"/>
          </reference>
        </references>
      </pivotArea>
    </format>
    <format dxfId="19732">
      <pivotArea dataOnly="0" labelOnly="1" fieldPosition="0">
        <references count="2">
          <reference field="0" count="1" selected="0">
            <x v="5"/>
          </reference>
          <reference field="2" count="1" defaultSubtotal="1">
            <x v="2"/>
          </reference>
        </references>
      </pivotArea>
    </format>
    <format dxfId="19731">
      <pivotArea dataOnly="0" labelOnly="1" fieldPosition="0">
        <references count="2">
          <reference field="0" count="1" selected="0">
            <x v="6"/>
          </reference>
          <reference field="2" count="1" defaultSubtotal="1">
            <x v="43"/>
          </reference>
        </references>
      </pivotArea>
    </format>
    <format dxfId="19730">
      <pivotArea dataOnly="0" labelOnly="1" fieldPosition="0">
        <references count="2">
          <reference field="0" count="1" selected="0">
            <x v="7"/>
          </reference>
          <reference field="2" count="1" defaultSubtotal="1">
            <x v="17"/>
          </reference>
        </references>
      </pivotArea>
    </format>
    <format dxfId="19729">
      <pivotArea dataOnly="0" labelOnly="1" fieldPosition="0">
        <references count="2">
          <reference field="0" count="1" selected="0">
            <x v="8"/>
          </reference>
          <reference field="2" count="1" defaultSubtotal="1">
            <x v="26"/>
          </reference>
        </references>
      </pivotArea>
    </format>
    <format dxfId="19728">
      <pivotArea dataOnly="0" labelOnly="1" fieldPosition="0">
        <references count="2">
          <reference field="0" count="1" selected="0">
            <x v="9"/>
          </reference>
          <reference field="2" count="1" defaultSubtotal="1">
            <x v="13"/>
          </reference>
        </references>
      </pivotArea>
    </format>
    <format dxfId="19727">
      <pivotArea dataOnly="0" labelOnly="1" fieldPosition="0">
        <references count="2">
          <reference field="0" count="1" selected="0">
            <x v="10"/>
          </reference>
          <reference field="2" count="1" defaultSubtotal="1">
            <x v="41"/>
          </reference>
        </references>
      </pivotArea>
    </format>
    <format dxfId="19726">
      <pivotArea dataOnly="0" labelOnly="1" fieldPosition="0">
        <references count="2">
          <reference field="0" count="1" selected="0">
            <x v="11"/>
          </reference>
          <reference field="2" count="1" defaultSubtotal="1">
            <x v="54"/>
          </reference>
        </references>
      </pivotArea>
    </format>
    <format dxfId="19725">
      <pivotArea dataOnly="0" labelOnly="1" fieldPosition="0">
        <references count="2">
          <reference field="0" count="1" selected="0">
            <x v="12"/>
          </reference>
          <reference field="2" count="1" defaultSubtotal="1">
            <x v="22"/>
          </reference>
        </references>
      </pivotArea>
    </format>
    <format dxfId="19724">
      <pivotArea dataOnly="0" labelOnly="1" fieldPosition="0">
        <references count="2">
          <reference field="0" count="1" selected="0">
            <x v="13"/>
          </reference>
          <reference field="2" count="1" defaultSubtotal="1">
            <x v="16"/>
          </reference>
        </references>
      </pivotArea>
    </format>
    <format dxfId="19723">
      <pivotArea dataOnly="0" labelOnly="1" fieldPosition="0">
        <references count="2">
          <reference field="0" count="1" selected="0">
            <x v="14"/>
          </reference>
          <reference field="2" count="1" defaultSubtotal="1">
            <x v="4"/>
          </reference>
        </references>
      </pivotArea>
    </format>
    <format dxfId="19722">
      <pivotArea dataOnly="0" labelOnly="1" fieldPosition="0">
        <references count="2">
          <reference field="0" count="1" selected="0">
            <x v="15"/>
          </reference>
          <reference field="2" count="1" defaultSubtotal="1">
            <x v="42"/>
          </reference>
        </references>
      </pivotArea>
    </format>
    <format dxfId="19721">
      <pivotArea dataOnly="0" labelOnly="1" fieldPosition="0">
        <references count="2">
          <reference field="0" count="1" selected="0">
            <x v="16"/>
          </reference>
          <reference field="2" count="1" defaultSubtotal="1">
            <x v="36"/>
          </reference>
        </references>
      </pivotArea>
    </format>
    <format dxfId="19720">
      <pivotArea dataOnly="0" labelOnly="1" fieldPosition="0">
        <references count="2">
          <reference field="0" count="1" selected="0">
            <x v="17"/>
          </reference>
          <reference field="2" count="1" defaultSubtotal="1">
            <x v="5"/>
          </reference>
        </references>
      </pivotArea>
    </format>
    <format dxfId="19719">
      <pivotArea dataOnly="0" labelOnly="1" fieldPosition="0">
        <references count="2">
          <reference field="0" count="1" selected="0">
            <x v="18"/>
          </reference>
          <reference field="2" count="1" defaultSubtotal="1">
            <x v="33"/>
          </reference>
        </references>
      </pivotArea>
    </format>
    <format dxfId="19718">
      <pivotArea dataOnly="0" labelOnly="1" fieldPosition="0">
        <references count="2">
          <reference field="0" count="1" selected="0">
            <x v="19"/>
          </reference>
          <reference field="2" count="1" defaultSubtotal="1">
            <x v="0"/>
          </reference>
        </references>
      </pivotArea>
    </format>
    <format dxfId="19717">
      <pivotArea dataOnly="0" labelOnly="1" fieldPosition="0">
        <references count="2">
          <reference field="0" count="1" selected="0">
            <x v="20"/>
          </reference>
          <reference field="2" count="1" defaultSubtotal="1">
            <x v="46"/>
          </reference>
        </references>
      </pivotArea>
    </format>
    <format dxfId="19716">
      <pivotArea dataOnly="0" labelOnly="1" fieldPosition="0">
        <references count="2">
          <reference field="0" count="1" selected="0">
            <x v="21"/>
          </reference>
          <reference field="2" count="1" defaultSubtotal="1">
            <x v="31"/>
          </reference>
        </references>
      </pivotArea>
    </format>
    <format dxfId="19715">
      <pivotArea dataOnly="0" labelOnly="1" fieldPosition="0">
        <references count="2">
          <reference field="0" count="1" selected="0">
            <x v="22"/>
          </reference>
          <reference field="2" count="1" defaultSubtotal="1">
            <x v="34"/>
          </reference>
        </references>
      </pivotArea>
    </format>
    <format dxfId="19714">
      <pivotArea dataOnly="0" labelOnly="1" fieldPosition="0">
        <references count="2">
          <reference field="0" count="1" selected="0">
            <x v="23"/>
          </reference>
          <reference field="2" count="1" defaultSubtotal="1">
            <x v="52"/>
          </reference>
        </references>
      </pivotArea>
    </format>
    <format dxfId="19713">
      <pivotArea dataOnly="0" labelOnly="1" fieldPosition="0">
        <references count="2">
          <reference field="0" count="1" selected="0">
            <x v="24"/>
          </reference>
          <reference field="2" count="1" defaultSubtotal="1">
            <x v="40"/>
          </reference>
        </references>
      </pivotArea>
    </format>
    <format dxfId="19712">
      <pivotArea dataOnly="0" labelOnly="1" fieldPosition="0">
        <references count="2">
          <reference field="0" count="1" selected="0">
            <x v="25"/>
          </reference>
          <reference field="2" count="1" defaultSubtotal="1">
            <x v="50"/>
          </reference>
        </references>
      </pivotArea>
    </format>
    <format dxfId="19711">
      <pivotArea dataOnly="0" labelOnly="1" fieldPosition="0">
        <references count="2">
          <reference field="0" count="1" selected="0">
            <x v="26"/>
          </reference>
          <reference field="2" count="1" defaultSubtotal="1">
            <x v="49"/>
          </reference>
        </references>
      </pivotArea>
    </format>
    <format dxfId="19710">
      <pivotArea dataOnly="0" labelOnly="1" fieldPosition="0">
        <references count="2">
          <reference field="0" count="1" selected="0">
            <x v="27"/>
          </reference>
          <reference field="2" count="1" defaultSubtotal="1">
            <x v="39"/>
          </reference>
        </references>
      </pivotArea>
    </format>
    <format dxfId="19709">
      <pivotArea dataOnly="0" labelOnly="1" fieldPosition="0">
        <references count="2">
          <reference field="0" count="1" selected="0">
            <x v="28"/>
          </reference>
          <reference field="2" count="1" defaultSubtotal="1">
            <x v="58"/>
          </reference>
        </references>
      </pivotArea>
    </format>
    <format dxfId="19708">
      <pivotArea dataOnly="0" labelOnly="1" fieldPosition="0">
        <references count="2">
          <reference field="0" count="1" selected="0">
            <x v="30"/>
          </reference>
          <reference field="2" count="1" defaultSubtotal="1">
            <x v="65"/>
          </reference>
        </references>
      </pivotArea>
    </format>
    <format dxfId="19707">
      <pivotArea dataOnly="0" labelOnly="1" fieldPosition="0">
        <references count="2">
          <reference field="0" count="1" selected="0">
            <x v="31"/>
          </reference>
          <reference field="2" count="1" defaultSubtotal="1">
            <x v="35"/>
          </reference>
        </references>
      </pivotArea>
    </format>
    <format dxfId="19706">
      <pivotArea dataOnly="0" labelOnly="1" fieldPosition="0">
        <references count="2">
          <reference field="0" count="1" selected="0">
            <x v="32"/>
          </reference>
          <reference field="2" count="1" defaultSubtotal="1">
            <x v="10"/>
          </reference>
        </references>
      </pivotArea>
    </format>
    <format dxfId="19705">
      <pivotArea dataOnly="0" labelOnly="1" fieldPosition="0">
        <references count="2">
          <reference field="0" count="1" selected="0">
            <x v="33"/>
          </reference>
          <reference field="2" count="1" defaultSubtotal="1">
            <x v="38"/>
          </reference>
        </references>
      </pivotArea>
    </format>
    <format dxfId="19704">
      <pivotArea dataOnly="0" labelOnly="1" fieldPosition="0">
        <references count="2">
          <reference field="0" count="1" selected="0">
            <x v="34"/>
          </reference>
          <reference field="2" count="1" defaultSubtotal="1">
            <x v="18"/>
          </reference>
        </references>
      </pivotArea>
    </format>
    <format dxfId="19703">
      <pivotArea dataOnly="0" labelOnly="1" fieldPosition="0">
        <references count="2">
          <reference field="0" count="1" selected="0">
            <x v="35"/>
          </reference>
          <reference field="2" count="1" defaultSubtotal="1">
            <x v="57"/>
          </reference>
        </references>
      </pivotArea>
    </format>
    <format dxfId="19702">
      <pivotArea dataOnly="0" labelOnly="1" fieldPosition="0">
        <references count="2">
          <reference field="0" count="1" selected="0">
            <x v="36"/>
          </reference>
          <reference field="2" count="1" defaultSubtotal="1">
            <x v="55"/>
          </reference>
        </references>
      </pivotArea>
    </format>
    <format dxfId="19701">
      <pivotArea dataOnly="0" labelOnly="1" fieldPosition="0">
        <references count="2">
          <reference field="0" count="1" selected="0">
            <x v="37"/>
          </reference>
          <reference field="2" count="1" defaultSubtotal="1">
            <x v="61"/>
          </reference>
        </references>
      </pivotArea>
    </format>
    <format dxfId="19700">
      <pivotArea dataOnly="0" labelOnly="1" fieldPosition="0">
        <references count="2">
          <reference field="0" count="1" selected="0">
            <x v="38"/>
          </reference>
          <reference field="2" count="1" defaultSubtotal="1">
            <x v="19"/>
          </reference>
        </references>
      </pivotArea>
    </format>
    <format dxfId="19699">
      <pivotArea dataOnly="0" labelOnly="1" fieldPosition="0">
        <references count="2">
          <reference field="0" count="1" selected="0">
            <x v="39"/>
          </reference>
          <reference field="2" count="1" defaultSubtotal="1">
            <x v="3"/>
          </reference>
        </references>
      </pivotArea>
    </format>
    <format dxfId="19698">
      <pivotArea dataOnly="0" labelOnly="1" fieldPosition="0">
        <references count="2">
          <reference field="0" count="1" selected="0">
            <x v="40"/>
          </reference>
          <reference field="2" count="1" defaultSubtotal="1">
            <x v="62"/>
          </reference>
        </references>
      </pivotArea>
    </format>
    <format dxfId="19697">
      <pivotArea dataOnly="0" labelOnly="1" fieldPosition="0">
        <references count="2">
          <reference field="0" count="1" selected="0">
            <x v="41"/>
          </reference>
          <reference field="2" count="1" defaultSubtotal="1">
            <x v="51"/>
          </reference>
        </references>
      </pivotArea>
    </format>
    <format dxfId="19696">
      <pivotArea dataOnly="0" labelOnly="1" fieldPosition="0">
        <references count="2">
          <reference field="0" count="1" selected="0">
            <x v="42"/>
          </reference>
          <reference field="2" count="1" defaultSubtotal="1">
            <x v="28"/>
          </reference>
        </references>
      </pivotArea>
    </format>
    <format dxfId="19695">
      <pivotArea dataOnly="0" labelOnly="1" fieldPosition="0">
        <references count="2">
          <reference field="0" count="1" selected="0">
            <x v="43"/>
          </reference>
          <reference field="2" count="1" defaultSubtotal="1">
            <x v="53"/>
          </reference>
        </references>
      </pivotArea>
    </format>
    <format dxfId="19694">
      <pivotArea dataOnly="0" labelOnly="1" fieldPosition="0">
        <references count="2">
          <reference field="0" count="1" selected="0">
            <x v="44"/>
          </reference>
          <reference field="2" count="1" defaultSubtotal="1">
            <x v="7"/>
          </reference>
        </references>
      </pivotArea>
    </format>
    <format dxfId="19693">
      <pivotArea dataOnly="0" labelOnly="1" fieldPosition="0">
        <references count="2">
          <reference field="0" count="1" selected="0">
            <x v="45"/>
          </reference>
          <reference field="2" count="1" defaultSubtotal="1">
            <x v="29"/>
          </reference>
        </references>
      </pivotArea>
    </format>
    <format dxfId="19692">
      <pivotArea dataOnly="0" labelOnly="1" fieldPosition="0">
        <references count="2">
          <reference field="0" count="1" selected="0">
            <x v="46"/>
          </reference>
          <reference field="2" count="1" defaultSubtotal="1">
            <x v="25"/>
          </reference>
        </references>
      </pivotArea>
    </format>
    <format dxfId="19691">
      <pivotArea dataOnly="0" labelOnly="1" fieldPosition="0">
        <references count="2">
          <reference field="0" count="1" selected="0">
            <x v="47"/>
          </reference>
          <reference field="2" count="1" defaultSubtotal="1">
            <x v="24"/>
          </reference>
        </references>
      </pivotArea>
    </format>
    <format dxfId="19690">
      <pivotArea dataOnly="0" labelOnly="1" fieldPosition="0">
        <references count="2">
          <reference field="0" count="1" selected="0">
            <x v="48"/>
          </reference>
          <reference field="2" count="1" defaultSubtotal="1">
            <x v="12"/>
          </reference>
        </references>
      </pivotArea>
    </format>
    <format dxfId="19689">
      <pivotArea dataOnly="0" labelOnly="1" fieldPosition="0">
        <references count="2">
          <reference field="0" count="1" selected="0">
            <x v="49"/>
          </reference>
          <reference field="2" count="1" defaultSubtotal="1">
            <x v="37"/>
          </reference>
        </references>
      </pivotArea>
    </format>
    <format dxfId="19688">
      <pivotArea dataOnly="0" labelOnly="1" fieldPosition="0">
        <references count="2">
          <reference field="0" count="1" selected="0">
            <x v="50"/>
          </reference>
          <reference field="2" count="1" defaultSubtotal="1">
            <x v="32"/>
          </reference>
        </references>
      </pivotArea>
    </format>
    <format dxfId="19687">
      <pivotArea dataOnly="0" labelOnly="1" fieldPosition="0">
        <references count="2">
          <reference field="0" count="1" selected="0">
            <x v="51"/>
          </reference>
          <reference field="2" count="1" defaultSubtotal="1">
            <x v="6"/>
          </reference>
        </references>
      </pivotArea>
    </format>
    <format dxfId="19686">
      <pivotArea dataOnly="0" labelOnly="1" fieldPosition="0">
        <references count="2">
          <reference field="0" count="1" selected="0">
            <x v="52"/>
          </reference>
          <reference field="2" count="1" defaultSubtotal="1">
            <x v="44"/>
          </reference>
        </references>
      </pivotArea>
    </format>
    <format dxfId="19685">
      <pivotArea dataOnly="0" labelOnly="1" fieldPosition="0">
        <references count="2">
          <reference field="0" count="1" selected="0">
            <x v="53"/>
          </reference>
          <reference field="2" count="1" defaultSubtotal="1">
            <x v="23"/>
          </reference>
        </references>
      </pivotArea>
    </format>
    <format dxfId="19684">
      <pivotArea dataOnly="0" labelOnly="1" fieldPosition="0">
        <references count="2">
          <reference field="0" count="1" selected="0">
            <x v="54"/>
          </reference>
          <reference field="2" count="1" defaultSubtotal="1">
            <x v="14"/>
          </reference>
        </references>
      </pivotArea>
    </format>
    <format dxfId="19683">
      <pivotArea dataOnly="0" labelOnly="1" fieldPosition="0">
        <references count="2">
          <reference field="0" count="1" selected="0">
            <x v="55"/>
          </reference>
          <reference field="2" count="1" defaultSubtotal="1">
            <x v="63"/>
          </reference>
        </references>
      </pivotArea>
    </format>
    <format dxfId="19682">
      <pivotArea dataOnly="0" labelOnly="1" fieldPosition="0">
        <references count="2">
          <reference field="0" count="1" selected="0">
            <x v="56"/>
          </reference>
          <reference field="2" count="1" defaultSubtotal="1">
            <x v="64"/>
          </reference>
        </references>
      </pivotArea>
    </format>
    <format dxfId="19681">
      <pivotArea dataOnly="0" labelOnly="1" fieldPosition="0">
        <references count="2">
          <reference field="0" count="1" selected="0">
            <x v="57"/>
          </reference>
          <reference field="2" count="1" defaultSubtotal="1">
            <x v="48"/>
          </reference>
        </references>
      </pivotArea>
    </format>
    <format dxfId="19680">
      <pivotArea dataOnly="0" labelOnly="1" fieldPosition="0">
        <references count="2">
          <reference field="0" count="1" selected="0">
            <x v="58"/>
          </reference>
          <reference field="2" count="1" defaultSubtotal="1">
            <x v="15"/>
          </reference>
        </references>
      </pivotArea>
    </format>
    <format dxfId="19679">
      <pivotArea dataOnly="0" labelOnly="1" fieldPosition="0">
        <references count="2">
          <reference field="0" count="1" selected="0">
            <x v="59"/>
          </reference>
          <reference field="2" count="1" defaultSubtotal="1">
            <x v="30"/>
          </reference>
        </references>
      </pivotArea>
    </format>
    <format dxfId="19678">
      <pivotArea dataOnly="0" labelOnly="1" fieldPosition="0">
        <references count="2">
          <reference field="0" count="1" selected="0">
            <x v="60"/>
          </reference>
          <reference field="2" count="1" defaultSubtotal="1">
            <x v="27"/>
          </reference>
        </references>
      </pivotArea>
    </format>
    <format dxfId="19677">
      <pivotArea dataOnly="0" labelOnly="1" fieldPosition="0">
        <references count="2">
          <reference field="0" count="1" selected="0">
            <x v="61"/>
          </reference>
          <reference field="2" count="1" defaultSubtotal="1">
            <x v="1"/>
          </reference>
        </references>
      </pivotArea>
    </format>
    <format dxfId="19676">
      <pivotArea dataOnly="0" labelOnly="1" fieldPosition="0">
        <references count="2">
          <reference field="0" count="1" selected="0">
            <x v="62"/>
          </reference>
          <reference field="2" count="1" defaultSubtotal="1">
            <x v="59"/>
          </reference>
        </references>
      </pivotArea>
    </format>
    <format dxfId="19675">
      <pivotArea dataOnly="0" labelOnly="1" fieldPosition="0">
        <references count="2">
          <reference field="0" count="1" selected="0">
            <x v="63"/>
          </reference>
          <reference field="2" count="1" defaultSubtotal="1">
            <x v="21"/>
          </reference>
        </references>
      </pivotArea>
    </format>
    <format dxfId="19674">
      <pivotArea dataOnly="0" labelOnly="1" fieldPosition="0">
        <references count="2">
          <reference field="0" count="1" selected="0">
            <x v="65"/>
          </reference>
          <reference field="2" count="1" defaultSubtotal="1">
            <x v="11"/>
          </reference>
        </references>
      </pivotArea>
    </format>
    <format dxfId="19673">
      <pivotArea dataOnly="0" labelOnly="1" fieldPosition="0">
        <references count="2">
          <reference field="0" count="1" selected="0">
            <x v="67"/>
          </reference>
          <reference field="2" count="1" defaultSubtotal="1">
            <x v="56"/>
          </reference>
        </references>
      </pivotArea>
    </format>
    <format dxfId="19672">
      <pivotArea dataOnly="0" labelOnly="1" fieldPosition="0">
        <references count="2">
          <reference field="0" count="1" selected="0">
            <x v="29"/>
          </reference>
          <reference field="2" count="1" defaultSubtotal="1">
            <x v="66"/>
          </reference>
        </references>
      </pivotArea>
    </format>
    <format dxfId="19671">
      <pivotArea dataOnly="0" labelOnly="1" fieldPosition="0">
        <references count="3">
          <reference field="0" count="1" selected="0">
            <x v="40"/>
          </reference>
          <reference field="1" count="40">
            <x v="0"/>
            <x v="18"/>
            <x v="30"/>
            <x v="31"/>
            <x v="33"/>
            <x v="34"/>
            <x v="53"/>
            <x v="55"/>
            <x v="87"/>
            <x v="92"/>
            <x v="95"/>
            <x v="103"/>
            <x v="107"/>
            <x v="108"/>
            <x v="204"/>
            <x v="207"/>
            <x v="223"/>
            <x v="266"/>
            <x v="304"/>
            <x v="322"/>
            <x v="353"/>
            <x v="354"/>
            <x v="371"/>
            <x v="390"/>
            <x v="407"/>
            <x v="408"/>
            <x v="409"/>
            <x v="413"/>
            <x v="414"/>
            <x v="415"/>
            <x v="442"/>
            <x v="444"/>
            <x v="497"/>
            <x v="498"/>
            <x v="499"/>
            <x v="500"/>
            <x v="501"/>
            <x v="502"/>
            <x v="503"/>
            <x v="504"/>
          </reference>
          <reference field="2" count="1" selected="0">
            <x v="62"/>
          </reference>
        </references>
      </pivotArea>
    </format>
    <format dxfId="19670">
      <pivotArea dataOnly="0" labelOnly="1" fieldPosition="0">
        <references count="3">
          <reference field="0" count="1" selected="0">
            <x v="42"/>
          </reference>
          <reference field="1" count="35">
            <x v="15"/>
            <x v="16"/>
            <x v="17"/>
            <x v="19"/>
            <x v="29"/>
            <x v="38"/>
            <x v="81"/>
            <x v="120"/>
            <x v="122"/>
            <x v="138"/>
            <x v="149"/>
            <x v="185"/>
            <x v="232"/>
            <x v="239"/>
            <x v="240"/>
            <x v="261"/>
            <x v="270"/>
            <x v="277"/>
            <x v="279"/>
            <x v="316"/>
            <x v="328"/>
            <x v="366"/>
            <x v="375"/>
            <x v="384"/>
            <x v="389"/>
            <x v="394"/>
            <x v="446"/>
            <x v="449"/>
            <x v="506"/>
            <x v="507"/>
            <x v="508"/>
            <x v="509"/>
            <x v="510"/>
            <x v="511"/>
            <x v="512"/>
          </reference>
          <reference field="2" count="1" selected="0">
            <x v="28"/>
          </reference>
        </references>
      </pivotArea>
    </format>
    <format dxfId="19669">
      <pivotArea dataOnly="0" labelOnly="1" fieldPosition="0">
        <references count="3">
          <reference field="0" count="1" selected="0">
            <x v="43"/>
          </reference>
          <reference field="1" count="14">
            <x v="1"/>
            <x v="48"/>
            <x v="89"/>
            <x v="208"/>
            <x v="213"/>
            <x v="225"/>
            <x v="227"/>
            <x v="236"/>
            <x v="348"/>
            <x v="357"/>
            <x v="404"/>
            <x v="405"/>
            <x v="439"/>
            <x v="443"/>
          </reference>
          <reference field="2" count="1" selected="0">
            <x v="53"/>
          </reference>
        </references>
      </pivotArea>
    </format>
    <format dxfId="19668">
      <pivotArea collapsedLevelsAreSubtotals="1" fieldPosition="0">
        <references count="2">
          <reference field="0" count="1" selected="0">
            <x v="9"/>
          </reference>
          <reference field="2" count="1" defaultSubtotal="1">
            <x v="13"/>
          </reference>
        </references>
      </pivotArea>
    </format>
    <format dxfId="19667">
      <pivotArea collapsedLevelsAreSubtotals="1" fieldPosition="0">
        <references count="2">
          <reference field="0" count="1" selected="0">
            <x v="2"/>
          </reference>
          <reference field="2" count="1" defaultSubtotal="1">
            <x v="8"/>
          </reference>
        </references>
      </pivotArea>
    </format>
    <format dxfId="19666">
      <pivotArea collapsedLevelsAreSubtotals="1" fieldPosition="0">
        <references count="2">
          <reference field="0" count="1" selected="0">
            <x v="6"/>
          </reference>
          <reference field="2" count="1" defaultSubtotal="1">
            <x v="43"/>
          </reference>
        </references>
      </pivotArea>
    </format>
    <format dxfId="19665">
      <pivotArea collapsedLevelsAreSubtotals="1" fieldPosition="0">
        <references count="2">
          <reference field="0" count="1" selected="0">
            <x v="7"/>
          </reference>
          <reference field="2" count="1" defaultSubtotal="1">
            <x v="17"/>
          </reference>
        </references>
      </pivotArea>
    </format>
    <format dxfId="19664">
      <pivotArea collapsedLevelsAreSubtotals="1" fieldPosition="0">
        <references count="2">
          <reference field="0" count="1" selected="0">
            <x v="7"/>
          </reference>
          <reference field="2" count="1" defaultSubtotal="1">
            <x v="17"/>
          </reference>
        </references>
      </pivotArea>
    </format>
    <format dxfId="19663">
      <pivotArea collapsedLevelsAreSubtotals="1" fieldPosition="0">
        <references count="2">
          <reference field="0" count="1" selected="0">
            <x v="8"/>
          </reference>
          <reference field="2" count="1" defaultSubtotal="1">
            <x v="26"/>
          </reference>
        </references>
      </pivotArea>
    </format>
    <format dxfId="19662">
      <pivotArea collapsedLevelsAreSubtotals="1" fieldPosition="0">
        <references count="2">
          <reference field="0" count="1" selected="0">
            <x v="23"/>
          </reference>
          <reference field="2" count="1" defaultSubtotal="1">
            <x v="52"/>
          </reference>
        </references>
      </pivotArea>
    </format>
    <format dxfId="19661">
      <pivotArea dataOnly="0" labelOnly="1" fieldPosition="0">
        <references count="4">
          <reference field="0" count="1" selected="0">
            <x v="35"/>
          </reference>
          <reference field="1" count="1" selected="0">
            <x v="168"/>
          </reference>
          <reference field="2" count="1" selected="0">
            <x v="57"/>
          </reference>
          <reference field="3" count="1">
            <x v="3"/>
          </reference>
        </references>
      </pivotArea>
    </format>
    <format dxfId="19660">
      <pivotArea dataOnly="0" labelOnly="1" fieldPosition="0">
        <references count="4">
          <reference field="0" count="1" selected="0">
            <x v="40"/>
          </reference>
          <reference field="1" count="1" selected="0">
            <x v="407"/>
          </reference>
          <reference field="2" count="1" selected="0">
            <x v="62"/>
          </reference>
          <reference field="3" count="1">
            <x v="4"/>
          </reference>
        </references>
      </pivotArea>
    </format>
    <format dxfId="19659">
      <pivotArea dataOnly="0" labelOnly="1" fieldPosition="0">
        <references count="4">
          <reference field="0" count="1" selected="0">
            <x v="40"/>
          </reference>
          <reference field="1" count="1" selected="0">
            <x v="408"/>
          </reference>
          <reference field="2" count="1" selected="0">
            <x v="62"/>
          </reference>
          <reference field="3" count="1">
            <x v="3"/>
          </reference>
        </references>
      </pivotArea>
    </format>
    <format dxfId="19658">
      <pivotArea collapsedLevelsAreSubtotals="1" fieldPosition="0">
        <references count="2">
          <reference field="0" count="1" selected="0">
            <x v="29"/>
          </reference>
          <reference field="2" count="1" defaultSubtotal="1">
            <x v="66"/>
          </reference>
        </references>
      </pivotArea>
    </format>
    <format dxfId="19657">
      <pivotArea dataOnly="0" labelOnly="1" fieldPosition="0">
        <references count="4">
          <reference field="0" count="1" selected="0">
            <x v="43"/>
          </reference>
          <reference field="1" count="1" selected="0">
            <x v="357"/>
          </reference>
          <reference field="2" count="1" selected="0">
            <x v="53"/>
          </reference>
          <reference field="3" count="1">
            <x v="3"/>
          </reference>
        </references>
      </pivotArea>
    </format>
    <format dxfId="19656">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9655">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9654">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9653">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9652">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9651">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9650">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9649">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9648">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9647">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9646">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9645">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9644">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9643">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9642">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9641">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9640">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9639">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9638">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9637">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9636">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9635">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9634">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9633">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9632">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9631">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9630">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962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9628">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962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9626">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9625">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9624">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9623">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9622">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9621">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9620">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9619">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9618">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9617">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961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961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961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961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961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961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961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960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960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960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960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960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960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960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960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960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960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959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959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959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959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959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959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959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959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959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959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958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958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958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958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958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958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958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958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958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958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957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957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957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957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957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957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957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957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957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957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956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9568">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9567">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9566">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9565">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9564">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9563">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9562">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956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956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955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955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955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955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955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955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955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955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955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955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954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954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1954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954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954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954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954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954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954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954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953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953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953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953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953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953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953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953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953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953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952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952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952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952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9525">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9524">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9523">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9522">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9521">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9520">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951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951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951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951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951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951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951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951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951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951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950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950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950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950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950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950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950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950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950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950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949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949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949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949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949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949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949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949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949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949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948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948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948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948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948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948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948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948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948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948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947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947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947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947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947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947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947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947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947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947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946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946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946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946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946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946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946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946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946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946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945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945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945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945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945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945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945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945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945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945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944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944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944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944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944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944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944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944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944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944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943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943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943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943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943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943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9433">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9432">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9431">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9430">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9429">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9428">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942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942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942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942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942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9422">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9421">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9420">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9419">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9418">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9417">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9416">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9415">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9414">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9413">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9412">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9411">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9410">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9409">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9408">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9407">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9406">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9405">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9404">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9403">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9402">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9401">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9400">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9399">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9398">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9397">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9396">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9395">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9394">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9393">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9392">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9391">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9390">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9389">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9388">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9387">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9386">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9385">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9384">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9383">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9382">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9381">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9380">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9379">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9378">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9377">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937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937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937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937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937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937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937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936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9368">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9367">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9366">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9365">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9364">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9363">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9362">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9361">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9360">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9359">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9358">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9357">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935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935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935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935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935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935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935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934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934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934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9346">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9345">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9344">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9343">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9342">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9341">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9340">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9339">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9338">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9337">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9336">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9335">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9334">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9333">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9332">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9331">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9330">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9329">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9328">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9327">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9326">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9325">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932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932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9322">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19321">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9320">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9319">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9318">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9317">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9316">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9315">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9314">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9313">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9312">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9311">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9310">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9309">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9308">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9307">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930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930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930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930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930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930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930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929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9298">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9297">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9296">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9295">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9294">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1929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929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929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929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928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928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928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928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928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928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928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928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928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928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927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927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927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927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927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927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927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9272">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9271">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9270">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9269">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9268">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9267">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9266">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9265">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9264">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926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926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926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926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925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925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925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925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925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9254">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19253">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9252">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9251">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9250">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924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924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924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924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924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924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924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924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924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924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923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923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923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923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923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9234">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9233">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9232">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9231">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9230">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9229">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9228">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9227">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9226">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9225">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9224">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9223">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9222">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9221">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9220">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9219">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9218">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9217">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9216">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9215">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9214">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9213">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9212">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9211">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9210">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9209">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9208">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9207">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9206">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9205">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9204">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9203">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9202">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9201">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9200">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9199">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9198">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9197">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9196">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9195">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9194">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9193">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9192">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9191">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9190">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9189">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9188">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9187">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9186">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9185">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9184">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9183">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9182">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9181">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9180">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917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917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917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917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9175">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9174">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9173">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9172">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917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917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916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916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916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916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916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916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916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916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916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916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1915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915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915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915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915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915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9153">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9152">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9151">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9150">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9149">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914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914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9146">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9145">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9144">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9143">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9142">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914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914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913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913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913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913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913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913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913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913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913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913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912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9128">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912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912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912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9124">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9123">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9122">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19121">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9120">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9119">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9118">
      <pivotArea collapsedLevelsAreSubtotals="1" fieldPosition="0">
        <references count="2">
          <reference field="0" count="1" selected="0">
            <x v="0"/>
          </reference>
          <reference field="2" count="1" defaultSubtotal="1">
            <x v="9"/>
          </reference>
        </references>
      </pivotArea>
    </format>
    <format dxfId="19117">
      <pivotArea dataOnly="0" labelOnly="1" fieldPosition="0">
        <references count="2">
          <reference field="0" count="1" selected="0">
            <x v="0"/>
          </reference>
          <reference field="2" count="1" defaultSubtotal="1">
            <x v="9"/>
          </reference>
        </references>
      </pivotArea>
    </format>
    <format dxfId="1911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911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911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9113">
      <pivotArea collapsedLevelsAreSubtotals="1" fieldPosition="0">
        <references count="2">
          <reference field="0" count="1" selected="0">
            <x v="0"/>
          </reference>
          <reference field="2" count="1" defaultSubtotal="1">
            <x v="9"/>
          </reference>
        </references>
      </pivotArea>
    </format>
    <format dxfId="19112">
      <pivotArea dataOnly="0" labelOnly="1" fieldPosition="0">
        <references count="2">
          <reference field="0" count="1" selected="0">
            <x v="0"/>
          </reference>
          <reference field="2" count="1" defaultSubtotal="1">
            <x v="9"/>
          </reference>
        </references>
      </pivotArea>
    </format>
    <format dxfId="19111">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9110">
      <pivotArea collapsedLevelsAreSubtotals="1" fieldPosition="0">
        <references count="2">
          <reference field="0" count="1" selected="0">
            <x v="0"/>
          </reference>
          <reference field="2" count="1" defaultSubtotal="1">
            <x v="9"/>
          </reference>
        </references>
      </pivotArea>
    </format>
    <format dxfId="19109">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9108">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910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910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9105">
      <pivotArea collapsedLevelsAreSubtotals="1" fieldPosition="0">
        <references count="2">
          <reference field="0" count="1" selected="0">
            <x v="2"/>
          </reference>
          <reference field="2" count="1" defaultSubtotal="1">
            <x v="8"/>
          </reference>
        </references>
      </pivotArea>
    </format>
    <format dxfId="19104">
      <pivotArea dataOnly="0" labelOnly="1" fieldPosition="0">
        <references count="2">
          <reference field="0" count="1" selected="0">
            <x v="2"/>
          </reference>
          <reference field="2" count="1" defaultSubtotal="1">
            <x v="8"/>
          </reference>
        </references>
      </pivotArea>
    </format>
    <format dxfId="19103">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9102">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9101">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9100">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9099">
      <pivotArea collapsedLevelsAreSubtotals="1" fieldPosition="0">
        <references count="2">
          <reference field="0" count="1" selected="0">
            <x v="2"/>
          </reference>
          <reference field="2" count="1" defaultSubtotal="1">
            <x v="8"/>
          </reference>
        </references>
      </pivotArea>
    </format>
    <format dxfId="19098">
      <pivotArea dataOnly="0" labelOnly="1" fieldPosition="0">
        <references count="2">
          <reference field="0" count="1" selected="0">
            <x v="2"/>
          </reference>
          <reference field="2" count="1" defaultSubtotal="1">
            <x v="8"/>
          </reference>
        </references>
      </pivotArea>
    </format>
    <format dxfId="19097">
      <pivotArea dataOnly="0" labelOnly="1" grandRow="1" outline="0" fieldPosition="0"/>
    </format>
    <format dxfId="19096">
      <pivotArea dataOnly="0" labelOnly="1" fieldPosition="0">
        <references count="2">
          <reference field="0" count="1" selected="0">
            <x v="0"/>
          </reference>
          <reference field="2" count="1" defaultSubtotal="1">
            <x v="9"/>
          </reference>
        </references>
      </pivotArea>
    </format>
    <format dxfId="19095">
      <pivotArea dataOnly="0" labelOnly="1" fieldPosition="0">
        <references count="2">
          <reference field="0" count="1" selected="0">
            <x v="2"/>
          </reference>
          <reference field="2" count="1" defaultSubtotal="1">
            <x v="8"/>
          </reference>
        </references>
      </pivotArea>
    </format>
    <format dxfId="19094">
      <pivotArea dataOnly="0" labelOnly="1" fieldPosition="0">
        <references count="2">
          <reference field="0" count="1" selected="0">
            <x v="3"/>
          </reference>
          <reference field="2" count="1" defaultSubtotal="1">
            <x v="20"/>
          </reference>
        </references>
      </pivotArea>
    </format>
    <format dxfId="19093">
      <pivotArea dataOnly="0" labelOnly="1" fieldPosition="0">
        <references count="2">
          <reference field="0" count="1" selected="0">
            <x v="4"/>
          </reference>
          <reference field="2" count="1" defaultSubtotal="1">
            <x v="47"/>
          </reference>
        </references>
      </pivotArea>
    </format>
    <format dxfId="19092">
      <pivotArea dataOnly="0" labelOnly="1" fieldPosition="0">
        <references count="2">
          <reference field="0" count="1" selected="0">
            <x v="5"/>
          </reference>
          <reference field="2" count="1" defaultSubtotal="1">
            <x v="2"/>
          </reference>
        </references>
      </pivotArea>
    </format>
    <format dxfId="19091">
      <pivotArea dataOnly="0" labelOnly="1" fieldPosition="0">
        <references count="2">
          <reference field="0" count="1" selected="0">
            <x v="6"/>
          </reference>
          <reference field="2" count="1" defaultSubtotal="1">
            <x v="43"/>
          </reference>
        </references>
      </pivotArea>
    </format>
    <format dxfId="19090">
      <pivotArea dataOnly="0" labelOnly="1" fieldPosition="0">
        <references count="2">
          <reference field="0" count="1" selected="0">
            <x v="7"/>
          </reference>
          <reference field="2" count="1" defaultSubtotal="1">
            <x v="17"/>
          </reference>
        </references>
      </pivotArea>
    </format>
    <format dxfId="19089">
      <pivotArea dataOnly="0" labelOnly="1" fieldPosition="0">
        <references count="2">
          <reference field="0" count="1" selected="0">
            <x v="8"/>
          </reference>
          <reference field="2" count="1" defaultSubtotal="1">
            <x v="26"/>
          </reference>
        </references>
      </pivotArea>
    </format>
    <format dxfId="19088">
      <pivotArea dataOnly="0" labelOnly="1" fieldPosition="0">
        <references count="2">
          <reference field="0" count="1" selected="0">
            <x v="9"/>
          </reference>
          <reference field="2" count="1" defaultSubtotal="1">
            <x v="13"/>
          </reference>
        </references>
      </pivotArea>
    </format>
    <format dxfId="19087">
      <pivotArea dataOnly="0" labelOnly="1" fieldPosition="0">
        <references count="2">
          <reference field="0" count="1" selected="0">
            <x v="10"/>
          </reference>
          <reference field="2" count="1" defaultSubtotal="1">
            <x v="41"/>
          </reference>
        </references>
      </pivotArea>
    </format>
    <format dxfId="19086">
      <pivotArea dataOnly="0" labelOnly="1" fieldPosition="0">
        <references count="2">
          <reference field="0" count="1" selected="0">
            <x v="11"/>
          </reference>
          <reference field="2" count="1" defaultSubtotal="1">
            <x v="54"/>
          </reference>
        </references>
      </pivotArea>
    </format>
    <format dxfId="19085">
      <pivotArea dataOnly="0" labelOnly="1" fieldPosition="0">
        <references count="2">
          <reference field="0" count="1" selected="0">
            <x v="12"/>
          </reference>
          <reference field="2" count="1" defaultSubtotal="1">
            <x v="22"/>
          </reference>
        </references>
      </pivotArea>
    </format>
    <format dxfId="19084">
      <pivotArea dataOnly="0" labelOnly="1" fieldPosition="0">
        <references count="2">
          <reference field="0" count="1" selected="0">
            <x v="13"/>
          </reference>
          <reference field="2" count="1" defaultSubtotal="1">
            <x v="16"/>
          </reference>
        </references>
      </pivotArea>
    </format>
    <format dxfId="19083">
      <pivotArea dataOnly="0" labelOnly="1" fieldPosition="0">
        <references count="2">
          <reference field="0" count="1" selected="0">
            <x v="14"/>
          </reference>
          <reference field="2" count="1" defaultSubtotal="1">
            <x v="4"/>
          </reference>
        </references>
      </pivotArea>
    </format>
    <format dxfId="19082">
      <pivotArea dataOnly="0" labelOnly="1" fieldPosition="0">
        <references count="2">
          <reference field="0" count="1" selected="0">
            <x v="15"/>
          </reference>
          <reference field="2" count="1" defaultSubtotal="1">
            <x v="42"/>
          </reference>
        </references>
      </pivotArea>
    </format>
    <format dxfId="19081">
      <pivotArea dataOnly="0" labelOnly="1" fieldPosition="0">
        <references count="2">
          <reference field="0" count="1" selected="0">
            <x v="16"/>
          </reference>
          <reference field="2" count="1" defaultSubtotal="1">
            <x v="36"/>
          </reference>
        </references>
      </pivotArea>
    </format>
    <format dxfId="19080">
      <pivotArea dataOnly="0" labelOnly="1" fieldPosition="0">
        <references count="2">
          <reference field="0" count="1" selected="0">
            <x v="17"/>
          </reference>
          <reference field="2" count="1" defaultSubtotal="1">
            <x v="5"/>
          </reference>
        </references>
      </pivotArea>
    </format>
    <format dxfId="19079">
      <pivotArea dataOnly="0" labelOnly="1" fieldPosition="0">
        <references count="2">
          <reference field="0" count="1" selected="0">
            <x v="18"/>
          </reference>
          <reference field="2" count="1" defaultSubtotal="1">
            <x v="33"/>
          </reference>
        </references>
      </pivotArea>
    </format>
    <format dxfId="19078">
      <pivotArea dataOnly="0" labelOnly="1" fieldPosition="0">
        <references count="2">
          <reference field="0" count="1" selected="0">
            <x v="19"/>
          </reference>
          <reference field="2" count="1" defaultSubtotal="1">
            <x v="0"/>
          </reference>
        </references>
      </pivotArea>
    </format>
    <format dxfId="19077">
      <pivotArea dataOnly="0" labelOnly="1" fieldPosition="0">
        <references count="2">
          <reference field="0" count="1" selected="0">
            <x v="20"/>
          </reference>
          <reference field="2" count="1" defaultSubtotal="1">
            <x v="46"/>
          </reference>
        </references>
      </pivotArea>
    </format>
    <format dxfId="19076">
      <pivotArea dataOnly="0" labelOnly="1" fieldPosition="0">
        <references count="2">
          <reference field="0" count="1" selected="0">
            <x v="21"/>
          </reference>
          <reference field="2" count="1" defaultSubtotal="1">
            <x v="31"/>
          </reference>
        </references>
      </pivotArea>
    </format>
    <format dxfId="19075">
      <pivotArea dataOnly="0" labelOnly="1" fieldPosition="0">
        <references count="2">
          <reference field="0" count="1" selected="0">
            <x v="22"/>
          </reference>
          <reference field="2" count="1" defaultSubtotal="1">
            <x v="34"/>
          </reference>
        </references>
      </pivotArea>
    </format>
    <format dxfId="19074">
      <pivotArea dataOnly="0" labelOnly="1" fieldPosition="0">
        <references count="2">
          <reference field="0" count="1" selected="0">
            <x v="23"/>
          </reference>
          <reference field="2" count="1" defaultSubtotal="1">
            <x v="52"/>
          </reference>
        </references>
      </pivotArea>
    </format>
    <format dxfId="19073">
      <pivotArea dataOnly="0" labelOnly="1" fieldPosition="0">
        <references count="2">
          <reference field="0" count="1" selected="0">
            <x v="24"/>
          </reference>
          <reference field="2" count="1" defaultSubtotal="1">
            <x v="40"/>
          </reference>
        </references>
      </pivotArea>
    </format>
    <format dxfId="19072">
      <pivotArea dataOnly="0" labelOnly="1" fieldPosition="0">
        <references count="2">
          <reference field="0" count="1" selected="0">
            <x v="25"/>
          </reference>
          <reference field="2" count="1" defaultSubtotal="1">
            <x v="50"/>
          </reference>
        </references>
      </pivotArea>
    </format>
    <format dxfId="19071">
      <pivotArea dataOnly="0" labelOnly="1" fieldPosition="0">
        <references count="2">
          <reference field="0" count="1" selected="0">
            <x v="26"/>
          </reference>
          <reference field="2" count="1" defaultSubtotal="1">
            <x v="49"/>
          </reference>
        </references>
      </pivotArea>
    </format>
    <format dxfId="19070">
      <pivotArea dataOnly="0" labelOnly="1" fieldPosition="0">
        <references count="2">
          <reference field="0" count="1" selected="0">
            <x v="27"/>
          </reference>
          <reference field="2" count="1" defaultSubtotal="1">
            <x v="39"/>
          </reference>
        </references>
      </pivotArea>
    </format>
    <format dxfId="19069">
      <pivotArea dataOnly="0" labelOnly="1" fieldPosition="0">
        <references count="2">
          <reference field="0" count="1" selected="0">
            <x v="28"/>
          </reference>
          <reference field="2" count="1" defaultSubtotal="1">
            <x v="58"/>
          </reference>
        </references>
      </pivotArea>
    </format>
    <format dxfId="19068">
      <pivotArea dataOnly="0" labelOnly="1" fieldPosition="0">
        <references count="2">
          <reference field="0" count="1" selected="0">
            <x v="30"/>
          </reference>
          <reference field="2" count="1" defaultSubtotal="1">
            <x v="65"/>
          </reference>
        </references>
      </pivotArea>
    </format>
    <format dxfId="19067">
      <pivotArea dataOnly="0" labelOnly="1" fieldPosition="0">
        <references count="2">
          <reference field="0" count="1" selected="0">
            <x v="31"/>
          </reference>
          <reference field="2" count="1" defaultSubtotal="1">
            <x v="35"/>
          </reference>
        </references>
      </pivotArea>
    </format>
    <format dxfId="19066">
      <pivotArea dataOnly="0" labelOnly="1" fieldPosition="0">
        <references count="2">
          <reference field="0" count="1" selected="0">
            <x v="32"/>
          </reference>
          <reference field="2" count="1" defaultSubtotal="1">
            <x v="10"/>
          </reference>
        </references>
      </pivotArea>
    </format>
    <format dxfId="19065">
      <pivotArea dataOnly="0" labelOnly="1" fieldPosition="0">
        <references count="2">
          <reference field="0" count="1" selected="0">
            <x v="33"/>
          </reference>
          <reference field="2" count="1" defaultSubtotal="1">
            <x v="38"/>
          </reference>
        </references>
      </pivotArea>
    </format>
    <format dxfId="19064">
      <pivotArea dataOnly="0" labelOnly="1" fieldPosition="0">
        <references count="2">
          <reference field="0" count="1" selected="0">
            <x v="34"/>
          </reference>
          <reference field="2" count="1" defaultSubtotal="1">
            <x v="18"/>
          </reference>
        </references>
      </pivotArea>
    </format>
    <format dxfId="19063">
      <pivotArea dataOnly="0" labelOnly="1" fieldPosition="0">
        <references count="2">
          <reference field="0" count="1" selected="0">
            <x v="35"/>
          </reference>
          <reference field="2" count="1" defaultSubtotal="1">
            <x v="57"/>
          </reference>
        </references>
      </pivotArea>
    </format>
    <format dxfId="19062">
      <pivotArea dataOnly="0" labelOnly="1" fieldPosition="0">
        <references count="2">
          <reference field="0" count="1" selected="0">
            <x v="36"/>
          </reference>
          <reference field="2" count="1" defaultSubtotal="1">
            <x v="55"/>
          </reference>
        </references>
      </pivotArea>
    </format>
    <format dxfId="19061">
      <pivotArea dataOnly="0" labelOnly="1" fieldPosition="0">
        <references count="2">
          <reference field="0" count="1" selected="0">
            <x v="37"/>
          </reference>
          <reference field="2" count="1" defaultSubtotal="1">
            <x v="61"/>
          </reference>
        </references>
      </pivotArea>
    </format>
    <format dxfId="19060">
      <pivotArea dataOnly="0" labelOnly="1" fieldPosition="0">
        <references count="2">
          <reference field="0" count="1" selected="0">
            <x v="38"/>
          </reference>
          <reference field="2" count="1" defaultSubtotal="1">
            <x v="19"/>
          </reference>
        </references>
      </pivotArea>
    </format>
    <format dxfId="19059">
      <pivotArea dataOnly="0" labelOnly="1" fieldPosition="0">
        <references count="2">
          <reference field="0" count="1" selected="0">
            <x v="39"/>
          </reference>
          <reference field="2" count="1" defaultSubtotal="1">
            <x v="3"/>
          </reference>
        </references>
      </pivotArea>
    </format>
    <format dxfId="19058">
      <pivotArea dataOnly="0" labelOnly="1" fieldPosition="0">
        <references count="2">
          <reference field="0" count="1" selected="0">
            <x v="40"/>
          </reference>
          <reference field="2" count="1" defaultSubtotal="1">
            <x v="62"/>
          </reference>
        </references>
      </pivotArea>
    </format>
    <format dxfId="19057">
      <pivotArea dataOnly="0" labelOnly="1" fieldPosition="0">
        <references count="2">
          <reference field="0" count="1" selected="0">
            <x v="41"/>
          </reference>
          <reference field="2" count="1" defaultSubtotal="1">
            <x v="51"/>
          </reference>
        </references>
      </pivotArea>
    </format>
    <format dxfId="19056">
      <pivotArea dataOnly="0" labelOnly="1" fieldPosition="0">
        <references count="2">
          <reference field="0" count="1" selected="0">
            <x v="42"/>
          </reference>
          <reference field="2" count="1" defaultSubtotal="1">
            <x v="28"/>
          </reference>
        </references>
      </pivotArea>
    </format>
    <format dxfId="19055">
      <pivotArea dataOnly="0" labelOnly="1" fieldPosition="0">
        <references count="2">
          <reference field="0" count="1" selected="0">
            <x v="43"/>
          </reference>
          <reference field="2" count="1" defaultSubtotal="1">
            <x v="53"/>
          </reference>
        </references>
      </pivotArea>
    </format>
    <format dxfId="19054">
      <pivotArea dataOnly="0" labelOnly="1" fieldPosition="0">
        <references count="2">
          <reference field="0" count="1" selected="0">
            <x v="44"/>
          </reference>
          <reference field="2" count="1" defaultSubtotal="1">
            <x v="7"/>
          </reference>
        </references>
      </pivotArea>
    </format>
    <format dxfId="19053">
      <pivotArea dataOnly="0" labelOnly="1" fieldPosition="0">
        <references count="2">
          <reference field="0" count="1" selected="0">
            <x v="45"/>
          </reference>
          <reference field="2" count="1" defaultSubtotal="1">
            <x v="29"/>
          </reference>
        </references>
      </pivotArea>
    </format>
    <format dxfId="19052">
      <pivotArea dataOnly="0" labelOnly="1" fieldPosition="0">
        <references count="2">
          <reference field="0" count="1" selected="0">
            <x v="46"/>
          </reference>
          <reference field="2" count="1" defaultSubtotal="1">
            <x v="25"/>
          </reference>
        </references>
      </pivotArea>
    </format>
    <format dxfId="19051">
      <pivotArea dataOnly="0" labelOnly="1" fieldPosition="0">
        <references count="2">
          <reference field="0" count="1" selected="0">
            <x v="47"/>
          </reference>
          <reference field="2" count="1" defaultSubtotal="1">
            <x v="24"/>
          </reference>
        </references>
      </pivotArea>
    </format>
    <format dxfId="19050">
      <pivotArea dataOnly="0" labelOnly="1" fieldPosition="0">
        <references count="2">
          <reference field="0" count="1" selected="0">
            <x v="48"/>
          </reference>
          <reference field="2" count="1" defaultSubtotal="1">
            <x v="12"/>
          </reference>
        </references>
      </pivotArea>
    </format>
    <format dxfId="19049">
      <pivotArea dataOnly="0" labelOnly="1" fieldPosition="0">
        <references count="2">
          <reference field="0" count="1" selected="0">
            <x v="49"/>
          </reference>
          <reference field="2" count="1" defaultSubtotal="1">
            <x v="37"/>
          </reference>
        </references>
      </pivotArea>
    </format>
    <format dxfId="19048">
      <pivotArea dataOnly="0" labelOnly="1" fieldPosition="0">
        <references count="2">
          <reference field="0" count="1" selected="0">
            <x v="50"/>
          </reference>
          <reference field="2" count="1" defaultSubtotal="1">
            <x v="32"/>
          </reference>
        </references>
      </pivotArea>
    </format>
    <format dxfId="19047">
      <pivotArea dataOnly="0" labelOnly="1" fieldPosition="0">
        <references count="2">
          <reference field="0" count="1" selected="0">
            <x v="51"/>
          </reference>
          <reference field="2" count="1" defaultSubtotal="1">
            <x v="6"/>
          </reference>
        </references>
      </pivotArea>
    </format>
    <format dxfId="19046">
      <pivotArea dataOnly="0" labelOnly="1" fieldPosition="0">
        <references count="2">
          <reference field="0" count="1" selected="0">
            <x v="52"/>
          </reference>
          <reference field="2" count="1" defaultSubtotal="1">
            <x v="44"/>
          </reference>
        </references>
      </pivotArea>
    </format>
    <format dxfId="19045">
      <pivotArea dataOnly="0" labelOnly="1" fieldPosition="0">
        <references count="2">
          <reference field="0" count="1" selected="0">
            <x v="53"/>
          </reference>
          <reference field="2" count="1" defaultSubtotal="1">
            <x v="23"/>
          </reference>
        </references>
      </pivotArea>
    </format>
    <format dxfId="19044">
      <pivotArea dataOnly="0" labelOnly="1" fieldPosition="0">
        <references count="2">
          <reference field="0" count="1" selected="0">
            <x v="54"/>
          </reference>
          <reference field="2" count="1" defaultSubtotal="1">
            <x v="14"/>
          </reference>
        </references>
      </pivotArea>
    </format>
    <format dxfId="19043">
      <pivotArea dataOnly="0" labelOnly="1" fieldPosition="0">
        <references count="2">
          <reference field="0" count="1" selected="0">
            <x v="55"/>
          </reference>
          <reference field="2" count="1" defaultSubtotal="1">
            <x v="63"/>
          </reference>
        </references>
      </pivotArea>
    </format>
    <format dxfId="19042">
      <pivotArea dataOnly="0" labelOnly="1" fieldPosition="0">
        <references count="2">
          <reference field="0" count="1" selected="0">
            <x v="56"/>
          </reference>
          <reference field="2" count="1" defaultSubtotal="1">
            <x v="64"/>
          </reference>
        </references>
      </pivotArea>
    </format>
    <format dxfId="19041">
      <pivotArea dataOnly="0" labelOnly="1" fieldPosition="0">
        <references count="2">
          <reference field="0" count="1" selected="0">
            <x v="57"/>
          </reference>
          <reference field="2" count="1" defaultSubtotal="1">
            <x v="48"/>
          </reference>
        </references>
      </pivotArea>
    </format>
    <format dxfId="19040">
      <pivotArea dataOnly="0" labelOnly="1" fieldPosition="0">
        <references count="2">
          <reference field="0" count="1" selected="0">
            <x v="58"/>
          </reference>
          <reference field="2" count="1" defaultSubtotal="1">
            <x v="15"/>
          </reference>
        </references>
      </pivotArea>
    </format>
    <format dxfId="19039">
      <pivotArea dataOnly="0" labelOnly="1" fieldPosition="0">
        <references count="2">
          <reference field="0" count="1" selected="0">
            <x v="59"/>
          </reference>
          <reference field="2" count="1" defaultSubtotal="1">
            <x v="30"/>
          </reference>
        </references>
      </pivotArea>
    </format>
    <format dxfId="19038">
      <pivotArea dataOnly="0" labelOnly="1" fieldPosition="0">
        <references count="2">
          <reference field="0" count="1" selected="0">
            <x v="60"/>
          </reference>
          <reference field="2" count="1" defaultSubtotal="1">
            <x v="27"/>
          </reference>
        </references>
      </pivotArea>
    </format>
    <format dxfId="19037">
      <pivotArea dataOnly="0" labelOnly="1" fieldPosition="0">
        <references count="2">
          <reference field="0" count="1" selected="0">
            <x v="61"/>
          </reference>
          <reference field="2" count="1" defaultSubtotal="1">
            <x v="1"/>
          </reference>
        </references>
      </pivotArea>
    </format>
    <format dxfId="19036">
      <pivotArea dataOnly="0" labelOnly="1" fieldPosition="0">
        <references count="2">
          <reference field="0" count="1" selected="0">
            <x v="62"/>
          </reference>
          <reference field="2" count="1" defaultSubtotal="1">
            <x v="59"/>
          </reference>
        </references>
      </pivotArea>
    </format>
    <format dxfId="19035">
      <pivotArea dataOnly="0" labelOnly="1" fieldPosition="0">
        <references count="2">
          <reference field="0" count="1" selected="0">
            <x v="63"/>
          </reference>
          <reference field="2" count="1" defaultSubtotal="1">
            <x v="21"/>
          </reference>
        </references>
      </pivotArea>
    </format>
    <format dxfId="19034">
      <pivotArea dataOnly="0" labelOnly="1" fieldPosition="0">
        <references count="2">
          <reference field="0" count="1" selected="0">
            <x v="65"/>
          </reference>
          <reference field="2" count="1" defaultSubtotal="1">
            <x v="11"/>
          </reference>
        </references>
      </pivotArea>
    </format>
    <format dxfId="19033">
      <pivotArea dataOnly="0" labelOnly="1" fieldPosition="0">
        <references count="2">
          <reference field="0" count="1" selected="0">
            <x v="67"/>
          </reference>
          <reference field="2" count="1" defaultSubtotal="1">
            <x v="56"/>
          </reference>
        </references>
      </pivotArea>
    </format>
    <format dxfId="19032">
      <pivotArea dataOnly="0" labelOnly="1" fieldPosition="0">
        <references count="2">
          <reference field="0" count="1" selected="0">
            <x v="29"/>
          </reference>
          <reference field="2" count="1" defaultSubtotal="1">
            <x v="66"/>
          </reference>
        </references>
      </pivotArea>
    </format>
    <format dxfId="19031">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9030">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9029">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9028">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9027">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9026">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9025">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9024">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9023">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9022">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9021">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9020">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9019">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9018">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9017">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9016">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9015">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901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901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901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901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901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900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900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900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900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900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900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900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9002">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900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900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899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899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899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899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899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899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899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899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899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899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898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898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898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898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898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898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898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898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898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898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897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897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897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897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897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897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897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897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897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897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896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8968">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8967">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8966">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8965">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8964">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8963">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8962">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896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896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895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895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895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895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895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895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895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895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895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895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894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894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1894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894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894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894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894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894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894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894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893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893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893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893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893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893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893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893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893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893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892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892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892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892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8925">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8924">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8923">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8922">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8921">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8920">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891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891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891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891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891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891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891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891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891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891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890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890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890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890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890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890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890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890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890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890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889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889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889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889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889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889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889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889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889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889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888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888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888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888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888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888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888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888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888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888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887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887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887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887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887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887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887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887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887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887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886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886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886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886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886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886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886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886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886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886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885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885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885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885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885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885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885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885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885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885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884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884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884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884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884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884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884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884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884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884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883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883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883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883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883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883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8833">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8832">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8831">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8830">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8829">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8828">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882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882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882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882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882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8822">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8821">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8820">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8819">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8818">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8817">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8816">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8815">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8814">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8813">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8812">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8811">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8810">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8809">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8808">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8807">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8806">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8805">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8804">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8803">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8802">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8801">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8800">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8799">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8798">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8797">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8796">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8795">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8794">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8793">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8792">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8791">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8790">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8789">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8788">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8787">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8786">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8785">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8784">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8783">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8782">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8781">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8780">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8779">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8778">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8777">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877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877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877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877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877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877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877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876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8768">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8767">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8766">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8765">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8764">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8763">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8762">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8761">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8760">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8759">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8758">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8757">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875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875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875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875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875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875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875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874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874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874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8746">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8745">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8744">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8743">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8742">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8741">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8740">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8739">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8738">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8737">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8736">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8735">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8734">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8733">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8732">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8731">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8730">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8729">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8728">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8727">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8726">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8725">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872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872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8722">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18721">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8720">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8719">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8718">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8717">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8716">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8715">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8714">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8713">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8712">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8711">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8710">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8709">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8708">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8707">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870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870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870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870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870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870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870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869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8698">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8697">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8696">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8695">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8694">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1869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869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869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869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868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868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868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868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868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868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868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868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868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868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867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867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867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867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867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867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867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8672">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8671">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8670">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8669">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8668">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8667">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8666">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8665">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8664">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866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866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866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866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865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865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865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865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865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8654">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18653">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8652">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8651">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8650">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864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864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864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864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864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864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864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864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864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864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863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863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863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863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863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8634">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8633">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8632">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8631">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8630">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8629">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8628">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8627">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8626">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8625">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8624">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8623">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8622">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8621">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8620">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8619">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8618">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8617">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8616">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8615">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8614">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8613">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8612">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8611">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8610">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8609">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8608">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8607">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8606">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8605">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8604">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8603">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8602">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8601">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8600">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8599">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8598">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8597">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8596">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8595">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8594">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8593">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8592">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8591">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8590">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8589">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8588">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8587">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8586">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8585">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8584">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8583">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8582">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8581">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8580">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857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857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857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857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8575">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8574">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8573">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8572">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857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857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856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856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856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856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856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856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856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856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856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856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1855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855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855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855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855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855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8553">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8552">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8551">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8550">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8549">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854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854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8546">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8545">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8544">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8543">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8542">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854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854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853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853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853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853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853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853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853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853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853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853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852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8528">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852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852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852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8524">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8523">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8522">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18521">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8520">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8519">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8518">
      <pivotArea dataOnly="0" labelOnly="1" grandRow="1" outline="0" fieldPosition="0"/>
    </format>
    <format dxfId="18517">
      <pivotArea dataOnly="0" labelOnly="1" fieldPosition="0">
        <references count="2">
          <reference field="0" count="1" selected="0">
            <x v="0"/>
          </reference>
          <reference field="2" count="1" defaultSubtotal="1">
            <x v="9"/>
          </reference>
        </references>
      </pivotArea>
    </format>
    <format dxfId="18516">
      <pivotArea dataOnly="0" labelOnly="1" fieldPosition="0">
        <references count="2">
          <reference field="0" count="1" selected="0">
            <x v="2"/>
          </reference>
          <reference field="2" count="1" defaultSubtotal="1">
            <x v="8"/>
          </reference>
        </references>
      </pivotArea>
    </format>
    <format dxfId="18515">
      <pivotArea dataOnly="0" labelOnly="1" fieldPosition="0">
        <references count="2">
          <reference field="0" count="1" selected="0">
            <x v="3"/>
          </reference>
          <reference field="2" count="1" defaultSubtotal="1">
            <x v="20"/>
          </reference>
        </references>
      </pivotArea>
    </format>
    <format dxfId="18514">
      <pivotArea dataOnly="0" labelOnly="1" fieldPosition="0">
        <references count="2">
          <reference field="0" count="1" selected="0">
            <x v="4"/>
          </reference>
          <reference field="2" count="1" defaultSubtotal="1">
            <x v="47"/>
          </reference>
        </references>
      </pivotArea>
    </format>
    <format dxfId="18513">
      <pivotArea dataOnly="0" labelOnly="1" fieldPosition="0">
        <references count="2">
          <reference field="0" count="1" selected="0">
            <x v="5"/>
          </reference>
          <reference field="2" count="1" defaultSubtotal="1">
            <x v="2"/>
          </reference>
        </references>
      </pivotArea>
    </format>
    <format dxfId="18512">
      <pivotArea dataOnly="0" labelOnly="1" fieldPosition="0">
        <references count="2">
          <reference field="0" count="1" selected="0">
            <x v="6"/>
          </reference>
          <reference field="2" count="1" defaultSubtotal="1">
            <x v="43"/>
          </reference>
        </references>
      </pivotArea>
    </format>
    <format dxfId="18511">
      <pivotArea dataOnly="0" labelOnly="1" fieldPosition="0">
        <references count="2">
          <reference field="0" count="1" selected="0">
            <x v="7"/>
          </reference>
          <reference field="2" count="1" defaultSubtotal="1">
            <x v="17"/>
          </reference>
        </references>
      </pivotArea>
    </format>
    <format dxfId="18510">
      <pivotArea dataOnly="0" labelOnly="1" fieldPosition="0">
        <references count="2">
          <reference field="0" count="1" selected="0">
            <x v="8"/>
          </reference>
          <reference field="2" count="1" defaultSubtotal="1">
            <x v="26"/>
          </reference>
        </references>
      </pivotArea>
    </format>
    <format dxfId="18509">
      <pivotArea dataOnly="0" labelOnly="1" fieldPosition="0">
        <references count="2">
          <reference field="0" count="1" selected="0">
            <x v="9"/>
          </reference>
          <reference field="2" count="1" defaultSubtotal="1">
            <x v="13"/>
          </reference>
        </references>
      </pivotArea>
    </format>
    <format dxfId="18508">
      <pivotArea dataOnly="0" labelOnly="1" fieldPosition="0">
        <references count="2">
          <reference field="0" count="1" selected="0">
            <x v="10"/>
          </reference>
          <reference field="2" count="1" defaultSubtotal="1">
            <x v="41"/>
          </reference>
        </references>
      </pivotArea>
    </format>
    <format dxfId="18507">
      <pivotArea dataOnly="0" labelOnly="1" fieldPosition="0">
        <references count="2">
          <reference field="0" count="1" selected="0">
            <x v="11"/>
          </reference>
          <reference field="2" count="1" defaultSubtotal="1">
            <x v="54"/>
          </reference>
        </references>
      </pivotArea>
    </format>
    <format dxfId="18506">
      <pivotArea dataOnly="0" labelOnly="1" fieldPosition="0">
        <references count="2">
          <reference field="0" count="1" selected="0">
            <x v="12"/>
          </reference>
          <reference field="2" count="1" defaultSubtotal="1">
            <x v="22"/>
          </reference>
        </references>
      </pivotArea>
    </format>
    <format dxfId="18505">
      <pivotArea dataOnly="0" labelOnly="1" fieldPosition="0">
        <references count="2">
          <reference field="0" count="1" selected="0">
            <x v="13"/>
          </reference>
          <reference field="2" count="1" defaultSubtotal="1">
            <x v="16"/>
          </reference>
        </references>
      </pivotArea>
    </format>
    <format dxfId="18504">
      <pivotArea dataOnly="0" labelOnly="1" fieldPosition="0">
        <references count="2">
          <reference field="0" count="1" selected="0">
            <x v="14"/>
          </reference>
          <reference field="2" count="1" defaultSubtotal="1">
            <x v="4"/>
          </reference>
        </references>
      </pivotArea>
    </format>
    <format dxfId="18503">
      <pivotArea dataOnly="0" labelOnly="1" fieldPosition="0">
        <references count="2">
          <reference field="0" count="1" selected="0">
            <x v="15"/>
          </reference>
          <reference field="2" count="1" defaultSubtotal="1">
            <x v="42"/>
          </reference>
        </references>
      </pivotArea>
    </format>
    <format dxfId="18502">
      <pivotArea dataOnly="0" labelOnly="1" fieldPosition="0">
        <references count="2">
          <reference field="0" count="1" selected="0">
            <x v="16"/>
          </reference>
          <reference field="2" count="1" defaultSubtotal="1">
            <x v="36"/>
          </reference>
        </references>
      </pivotArea>
    </format>
    <format dxfId="18501">
      <pivotArea dataOnly="0" labelOnly="1" fieldPosition="0">
        <references count="2">
          <reference field="0" count="1" selected="0">
            <x v="17"/>
          </reference>
          <reference field="2" count="1" defaultSubtotal="1">
            <x v="5"/>
          </reference>
        </references>
      </pivotArea>
    </format>
    <format dxfId="18500">
      <pivotArea dataOnly="0" labelOnly="1" fieldPosition="0">
        <references count="2">
          <reference field="0" count="1" selected="0">
            <x v="18"/>
          </reference>
          <reference field="2" count="1" defaultSubtotal="1">
            <x v="33"/>
          </reference>
        </references>
      </pivotArea>
    </format>
    <format dxfId="18499">
      <pivotArea dataOnly="0" labelOnly="1" fieldPosition="0">
        <references count="2">
          <reference field="0" count="1" selected="0">
            <x v="19"/>
          </reference>
          <reference field="2" count="1" defaultSubtotal="1">
            <x v="0"/>
          </reference>
        </references>
      </pivotArea>
    </format>
    <format dxfId="18498">
      <pivotArea dataOnly="0" labelOnly="1" fieldPosition="0">
        <references count="2">
          <reference field="0" count="1" selected="0">
            <x v="20"/>
          </reference>
          <reference field="2" count="1" defaultSubtotal="1">
            <x v="46"/>
          </reference>
        </references>
      </pivotArea>
    </format>
    <format dxfId="18497">
      <pivotArea dataOnly="0" labelOnly="1" fieldPosition="0">
        <references count="2">
          <reference field="0" count="1" selected="0">
            <x v="21"/>
          </reference>
          <reference field="2" count="1" defaultSubtotal="1">
            <x v="31"/>
          </reference>
        </references>
      </pivotArea>
    </format>
    <format dxfId="18496">
      <pivotArea dataOnly="0" labelOnly="1" fieldPosition="0">
        <references count="2">
          <reference field="0" count="1" selected="0">
            <x v="22"/>
          </reference>
          <reference field="2" count="1" defaultSubtotal="1">
            <x v="34"/>
          </reference>
        </references>
      </pivotArea>
    </format>
    <format dxfId="18495">
      <pivotArea dataOnly="0" labelOnly="1" fieldPosition="0">
        <references count="2">
          <reference field="0" count="1" selected="0">
            <x v="23"/>
          </reference>
          <reference field="2" count="1" defaultSubtotal="1">
            <x v="52"/>
          </reference>
        </references>
      </pivotArea>
    </format>
    <format dxfId="18494">
      <pivotArea dataOnly="0" labelOnly="1" fieldPosition="0">
        <references count="2">
          <reference field="0" count="1" selected="0">
            <x v="24"/>
          </reference>
          <reference field="2" count="1" defaultSubtotal="1">
            <x v="40"/>
          </reference>
        </references>
      </pivotArea>
    </format>
    <format dxfId="18493">
      <pivotArea dataOnly="0" labelOnly="1" fieldPosition="0">
        <references count="2">
          <reference field="0" count="1" selected="0">
            <x v="25"/>
          </reference>
          <reference field="2" count="1" defaultSubtotal="1">
            <x v="50"/>
          </reference>
        </references>
      </pivotArea>
    </format>
    <format dxfId="18492">
      <pivotArea dataOnly="0" labelOnly="1" fieldPosition="0">
        <references count="2">
          <reference field="0" count="1" selected="0">
            <x v="26"/>
          </reference>
          <reference field="2" count="1" defaultSubtotal="1">
            <x v="49"/>
          </reference>
        </references>
      </pivotArea>
    </format>
    <format dxfId="18491">
      <pivotArea dataOnly="0" labelOnly="1" fieldPosition="0">
        <references count="2">
          <reference field="0" count="1" selected="0">
            <x v="27"/>
          </reference>
          <reference field="2" count="1" defaultSubtotal="1">
            <x v="39"/>
          </reference>
        </references>
      </pivotArea>
    </format>
    <format dxfId="18490">
      <pivotArea dataOnly="0" labelOnly="1" fieldPosition="0">
        <references count="2">
          <reference field="0" count="1" selected="0">
            <x v="28"/>
          </reference>
          <reference field="2" count="1" defaultSubtotal="1">
            <x v="58"/>
          </reference>
        </references>
      </pivotArea>
    </format>
    <format dxfId="18489">
      <pivotArea dataOnly="0" labelOnly="1" fieldPosition="0">
        <references count="2">
          <reference field="0" count="1" selected="0">
            <x v="30"/>
          </reference>
          <reference field="2" count="1" defaultSubtotal="1">
            <x v="65"/>
          </reference>
        </references>
      </pivotArea>
    </format>
    <format dxfId="18488">
      <pivotArea dataOnly="0" labelOnly="1" fieldPosition="0">
        <references count="2">
          <reference field="0" count="1" selected="0">
            <x v="31"/>
          </reference>
          <reference field="2" count="1" defaultSubtotal="1">
            <x v="35"/>
          </reference>
        </references>
      </pivotArea>
    </format>
    <format dxfId="18487">
      <pivotArea dataOnly="0" labelOnly="1" fieldPosition="0">
        <references count="2">
          <reference field="0" count="1" selected="0">
            <x v="32"/>
          </reference>
          <reference field="2" count="1" defaultSubtotal="1">
            <x v="10"/>
          </reference>
        </references>
      </pivotArea>
    </format>
    <format dxfId="18486">
      <pivotArea dataOnly="0" labelOnly="1" fieldPosition="0">
        <references count="2">
          <reference field="0" count="1" selected="0">
            <x v="33"/>
          </reference>
          <reference field="2" count="1" defaultSubtotal="1">
            <x v="38"/>
          </reference>
        </references>
      </pivotArea>
    </format>
    <format dxfId="18485">
      <pivotArea dataOnly="0" labelOnly="1" fieldPosition="0">
        <references count="2">
          <reference field="0" count="1" selected="0">
            <x v="34"/>
          </reference>
          <reference field="2" count="1" defaultSubtotal="1">
            <x v="18"/>
          </reference>
        </references>
      </pivotArea>
    </format>
    <format dxfId="18484">
      <pivotArea dataOnly="0" labelOnly="1" fieldPosition="0">
        <references count="2">
          <reference field="0" count="1" selected="0">
            <x v="35"/>
          </reference>
          <reference field="2" count="1" defaultSubtotal="1">
            <x v="57"/>
          </reference>
        </references>
      </pivotArea>
    </format>
    <format dxfId="18483">
      <pivotArea dataOnly="0" labelOnly="1" fieldPosition="0">
        <references count="2">
          <reference field="0" count="1" selected="0">
            <x v="36"/>
          </reference>
          <reference field="2" count="1" defaultSubtotal="1">
            <x v="55"/>
          </reference>
        </references>
      </pivotArea>
    </format>
    <format dxfId="18482">
      <pivotArea dataOnly="0" labelOnly="1" fieldPosition="0">
        <references count="2">
          <reference field="0" count="1" selected="0">
            <x v="37"/>
          </reference>
          <reference field="2" count="1" defaultSubtotal="1">
            <x v="61"/>
          </reference>
        </references>
      </pivotArea>
    </format>
    <format dxfId="18481">
      <pivotArea dataOnly="0" labelOnly="1" fieldPosition="0">
        <references count="2">
          <reference field="0" count="1" selected="0">
            <x v="38"/>
          </reference>
          <reference field="2" count="1" defaultSubtotal="1">
            <x v="19"/>
          </reference>
        </references>
      </pivotArea>
    </format>
    <format dxfId="18480">
      <pivotArea dataOnly="0" labelOnly="1" fieldPosition="0">
        <references count="2">
          <reference field="0" count="1" selected="0">
            <x v="39"/>
          </reference>
          <reference field="2" count="1" defaultSubtotal="1">
            <x v="3"/>
          </reference>
        </references>
      </pivotArea>
    </format>
    <format dxfId="18479">
      <pivotArea dataOnly="0" labelOnly="1" fieldPosition="0">
        <references count="2">
          <reference field="0" count="1" selected="0">
            <x v="40"/>
          </reference>
          <reference field="2" count="1" defaultSubtotal="1">
            <x v="62"/>
          </reference>
        </references>
      </pivotArea>
    </format>
    <format dxfId="18478">
      <pivotArea dataOnly="0" labelOnly="1" fieldPosition="0">
        <references count="2">
          <reference field="0" count="1" selected="0">
            <x v="41"/>
          </reference>
          <reference field="2" count="1" defaultSubtotal="1">
            <x v="51"/>
          </reference>
        </references>
      </pivotArea>
    </format>
    <format dxfId="18477">
      <pivotArea dataOnly="0" labelOnly="1" fieldPosition="0">
        <references count="2">
          <reference field="0" count="1" selected="0">
            <x v="42"/>
          </reference>
          <reference field="2" count="1" defaultSubtotal="1">
            <x v="28"/>
          </reference>
        </references>
      </pivotArea>
    </format>
    <format dxfId="18476">
      <pivotArea dataOnly="0" labelOnly="1" fieldPosition="0">
        <references count="2">
          <reference field="0" count="1" selected="0">
            <x v="43"/>
          </reference>
          <reference field="2" count="1" defaultSubtotal="1">
            <x v="53"/>
          </reference>
        </references>
      </pivotArea>
    </format>
    <format dxfId="18475">
      <pivotArea dataOnly="0" labelOnly="1" fieldPosition="0">
        <references count="2">
          <reference field="0" count="1" selected="0">
            <x v="44"/>
          </reference>
          <reference field="2" count="1" defaultSubtotal="1">
            <x v="7"/>
          </reference>
        </references>
      </pivotArea>
    </format>
    <format dxfId="18474">
      <pivotArea dataOnly="0" labelOnly="1" fieldPosition="0">
        <references count="2">
          <reference field="0" count="1" selected="0">
            <x v="45"/>
          </reference>
          <reference field="2" count="1" defaultSubtotal="1">
            <x v="29"/>
          </reference>
        </references>
      </pivotArea>
    </format>
    <format dxfId="18473">
      <pivotArea dataOnly="0" labelOnly="1" fieldPosition="0">
        <references count="2">
          <reference field="0" count="1" selected="0">
            <x v="46"/>
          </reference>
          <reference field="2" count="1" defaultSubtotal="1">
            <x v="25"/>
          </reference>
        </references>
      </pivotArea>
    </format>
    <format dxfId="18472">
      <pivotArea dataOnly="0" labelOnly="1" fieldPosition="0">
        <references count="2">
          <reference field="0" count="1" selected="0">
            <x v="47"/>
          </reference>
          <reference field="2" count="1" defaultSubtotal="1">
            <x v="24"/>
          </reference>
        </references>
      </pivotArea>
    </format>
    <format dxfId="18471">
      <pivotArea dataOnly="0" labelOnly="1" fieldPosition="0">
        <references count="2">
          <reference field="0" count="1" selected="0">
            <x v="48"/>
          </reference>
          <reference field="2" count="1" defaultSubtotal="1">
            <x v="12"/>
          </reference>
        </references>
      </pivotArea>
    </format>
    <format dxfId="18470">
      <pivotArea dataOnly="0" labelOnly="1" fieldPosition="0">
        <references count="2">
          <reference field="0" count="1" selected="0">
            <x v="49"/>
          </reference>
          <reference field="2" count="1" defaultSubtotal="1">
            <x v="37"/>
          </reference>
        </references>
      </pivotArea>
    </format>
    <format dxfId="18469">
      <pivotArea dataOnly="0" labelOnly="1" fieldPosition="0">
        <references count="2">
          <reference field="0" count="1" selected="0">
            <x v="50"/>
          </reference>
          <reference field="2" count="1" defaultSubtotal="1">
            <x v="32"/>
          </reference>
        </references>
      </pivotArea>
    </format>
    <format dxfId="18468">
      <pivotArea dataOnly="0" labelOnly="1" fieldPosition="0">
        <references count="2">
          <reference field="0" count="1" selected="0">
            <x v="51"/>
          </reference>
          <reference field="2" count="1" defaultSubtotal="1">
            <x v="6"/>
          </reference>
        </references>
      </pivotArea>
    </format>
    <format dxfId="18467">
      <pivotArea dataOnly="0" labelOnly="1" fieldPosition="0">
        <references count="2">
          <reference field="0" count="1" selected="0">
            <x v="52"/>
          </reference>
          <reference field="2" count="1" defaultSubtotal="1">
            <x v="44"/>
          </reference>
        </references>
      </pivotArea>
    </format>
    <format dxfId="18466">
      <pivotArea dataOnly="0" labelOnly="1" fieldPosition="0">
        <references count="2">
          <reference field="0" count="1" selected="0">
            <x v="53"/>
          </reference>
          <reference field="2" count="1" defaultSubtotal="1">
            <x v="23"/>
          </reference>
        </references>
      </pivotArea>
    </format>
    <format dxfId="18465">
      <pivotArea dataOnly="0" labelOnly="1" fieldPosition="0">
        <references count="2">
          <reference field="0" count="1" selected="0">
            <x v="54"/>
          </reference>
          <reference field="2" count="1" defaultSubtotal="1">
            <x v="14"/>
          </reference>
        </references>
      </pivotArea>
    </format>
    <format dxfId="18464">
      <pivotArea dataOnly="0" labelOnly="1" fieldPosition="0">
        <references count="2">
          <reference field="0" count="1" selected="0">
            <x v="55"/>
          </reference>
          <reference field="2" count="1" defaultSubtotal="1">
            <x v="63"/>
          </reference>
        </references>
      </pivotArea>
    </format>
    <format dxfId="18463">
      <pivotArea dataOnly="0" labelOnly="1" fieldPosition="0">
        <references count="2">
          <reference field="0" count="1" selected="0">
            <x v="56"/>
          </reference>
          <reference field="2" count="1" defaultSubtotal="1">
            <x v="64"/>
          </reference>
        </references>
      </pivotArea>
    </format>
    <format dxfId="18462">
      <pivotArea dataOnly="0" labelOnly="1" fieldPosition="0">
        <references count="2">
          <reference field="0" count="1" selected="0">
            <x v="57"/>
          </reference>
          <reference field="2" count="1" defaultSubtotal="1">
            <x v="48"/>
          </reference>
        </references>
      </pivotArea>
    </format>
    <format dxfId="18461">
      <pivotArea dataOnly="0" labelOnly="1" fieldPosition="0">
        <references count="2">
          <reference field="0" count="1" selected="0">
            <x v="58"/>
          </reference>
          <reference field="2" count="1" defaultSubtotal="1">
            <x v="15"/>
          </reference>
        </references>
      </pivotArea>
    </format>
    <format dxfId="18460">
      <pivotArea dataOnly="0" labelOnly="1" fieldPosition="0">
        <references count="2">
          <reference field="0" count="1" selected="0">
            <x v="59"/>
          </reference>
          <reference field="2" count="1" defaultSubtotal="1">
            <x v="30"/>
          </reference>
        </references>
      </pivotArea>
    </format>
    <format dxfId="18459">
      <pivotArea dataOnly="0" labelOnly="1" fieldPosition="0">
        <references count="2">
          <reference field="0" count="1" selected="0">
            <x v="60"/>
          </reference>
          <reference field="2" count="1" defaultSubtotal="1">
            <x v="27"/>
          </reference>
        </references>
      </pivotArea>
    </format>
    <format dxfId="18458">
      <pivotArea dataOnly="0" labelOnly="1" fieldPosition="0">
        <references count="2">
          <reference field="0" count="1" selected="0">
            <x v="61"/>
          </reference>
          <reference field="2" count="1" defaultSubtotal="1">
            <x v="1"/>
          </reference>
        </references>
      </pivotArea>
    </format>
    <format dxfId="18457">
      <pivotArea dataOnly="0" labelOnly="1" fieldPosition="0">
        <references count="2">
          <reference field="0" count="1" selected="0">
            <x v="62"/>
          </reference>
          <reference field="2" count="1" defaultSubtotal="1">
            <x v="59"/>
          </reference>
        </references>
      </pivotArea>
    </format>
    <format dxfId="18456">
      <pivotArea dataOnly="0" labelOnly="1" fieldPosition="0">
        <references count="2">
          <reference field="0" count="1" selected="0">
            <x v="63"/>
          </reference>
          <reference field="2" count="1" defaultSubtotal="1">
            <x v="21"/>
          </reference>
        </references>
      </pivotArea>
    </format>
    <format dxfId="18455">
      <pivotArea dataOnly="0" labelOnly="1" fieldPosition="0">
        <references count="2">
          <reference field="0" count="1" selected="0">
            <x v="65"/>
          </reference>
          <reference field="2" count="1" defaultSubtotal="1">
            <x v="11"/>
          </reference>
        </references>
      </pivotArea>
    </format>
    <format dxfId="18454">
      <pivotArea dataOnly="0" labelOnly="1" fieldPosition="0">
        <references count="2">
          <reference field="0" count="1" selected="0">
            <x v="67"/>
          </reference>
          <reference field="2" count="1" defaultSubtotal="1">
            <x v="56"/>
          </reference>
        </references>
      </pivotArea>
    </format>
    <format dxfId="18453">
      <pivotArea dataOnly="0" labelOnly="1" fieldPosition="0">
        <references count="2">
          <reference field="0" count="1" selected="0">
            <x v="29"/>
          </reference>
          <reference field="2" count="1" defaultSubtotal="1">
            <x v="66"/>
          </reference>
        </references>
      </pivotArea>
    </format>
    <format dxfId="18452">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8451">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8450">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8449">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8448">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8447">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8446">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8445">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8444">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8443">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8442">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8441">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8440">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8439">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8438">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8437">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8436">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843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843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843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843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843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843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842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842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842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842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842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842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842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842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842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842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841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841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841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841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841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841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841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841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841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841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840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840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840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840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840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8404">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8403">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8402">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8401">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8400">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8399">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8398">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8397">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8396">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8395">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8394">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8393">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8392">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8391">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8390">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838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838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838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838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838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838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838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8382">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8381">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8380">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8379">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8378">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8377">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8376">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8375">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8374">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8373">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8372">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8371">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8370">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8369">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18368">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8367">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8366">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8365">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8364">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8363">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8362">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8361">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8360">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8359">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8358">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8357">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8356">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8355">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8354">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8353">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8352">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8351">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8350">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8349">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8348">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8347">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8346">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8345">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8344">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8343">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8342">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8341">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8340">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8339">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8338">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8337">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8336">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8335">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8334">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8333">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8332">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8331">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8330">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8329">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8328">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8327">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8326">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8325">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8324">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8323">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8322">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8321">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8320">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8319">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8318">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8317">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8316">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8315">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8314">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8313">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8312">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8311">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8310">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8309">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8308">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8307">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8306">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8305">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8304">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8303">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8302">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830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830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829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829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829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829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829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829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829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829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829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829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828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828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828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828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828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828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828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828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828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828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827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827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827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827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827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827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827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827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827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827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826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826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826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826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826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826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826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826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826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826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825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8258">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8257">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8256">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8255">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8254">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8253">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8252">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825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825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8249">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8248">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8247">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8246">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8245">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8244">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824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824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824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824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823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823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823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823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823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823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8233">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8232">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8231">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8230">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8229">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8228">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8227">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8226">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8225">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8224">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8223">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8222">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8221">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8220">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8219">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8218">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8217">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8216">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8215">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8214">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8213">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8212">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8211">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8210">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8209">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8208">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8207">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8206">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8205">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820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820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820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820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820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819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819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8197">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8196">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8195">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8194">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8193">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8192">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8191">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8190">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818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818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818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818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818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818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818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818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818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8180">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8179">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8178">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8177">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8176">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8175">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8174">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8173">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8172">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8171">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8170">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8169">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8168">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8167">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8166">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816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816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816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816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816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816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815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815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815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815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815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815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815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815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815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815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814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814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814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814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8145">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8144">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8143">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1814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814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814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813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813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813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813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813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813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813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813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813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813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812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812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8127">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8126">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8125">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8124">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8123">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8122">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8121">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8120">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8119">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8118">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8117">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8116">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8115">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18114">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8113">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8112">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8111">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8110">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8109">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8108">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8107">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8106">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8105">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8104">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8103">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8102">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8101">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8100">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8099">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8098">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8097">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8096">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8095">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8094">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8093">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8092">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8091">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8090">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8089">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8088">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8087">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8086">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8085">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808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808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808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808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808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807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807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807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807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8075">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18074">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8073">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8072">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8071">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807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806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806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806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806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806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806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806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806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806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806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805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805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805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805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8055">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8054">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8053">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8052">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8051">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8050">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8049">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8048">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8047">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8046">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8045">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8044">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8043">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8042">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8041">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8040">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8039">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8038">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8037">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8036">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8035">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8034">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8033">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8032">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8031">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8030">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8029">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8028">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8027">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8026">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8025">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8024">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802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802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802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802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801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801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801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801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801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801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801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801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801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801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800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800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800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800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800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800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800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800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800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800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799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799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799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799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799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799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799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799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799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799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7989">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7988">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7987">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7986">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7985">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7984">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7983">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7982">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7981">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1798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797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797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7977">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7976">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797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7974">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7973">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797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797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797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7969">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7968">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7967">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7966">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7965">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7964">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7963">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7962">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7961">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7960">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7959">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7958">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7957">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7956">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7955">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7954">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7953">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7952">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7951">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7950">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7949">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7948">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7947">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7946">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7945">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7944">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7943">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17942">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7941">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7940">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7939">
      <pivotArea collapsedLevelsAreSubtotals="1" fieldPosition="0">
        <references count="2">
          <reference field="0" count="1" selected="0">
            <x v="3"/>
          </reference>
          <reference field="2" count="1" defaultSubtotal="1">
            <x v="20"/>
          </reference>
        </references>
      </pivotArea>
    </format>
    <format dxfId="17938">
      <pivotArea collapsedLevelsAreSubtotals="1" fieldPosition="0">
        <references count="2">
          <reference field="0" count="1" selected="0">
            <x v="3"/>
          </reference>
          <reference field="2" count="1" defaultSubtotal="1">
            <x v="20"/>
          </reference>
        </references>
      </pivotArea>
    </format>
    <format dxfId="17937">
      <pivotArea collapsedLevelsAreSubtotals="1" fieldPosition="0">
        <references count="2">
          <reference field="0" count="1" selected="0">
            <x v="3"/>
          </reference>
          <reference field="2" count="1" defaultSubtotal="1">
            <x v="20"/>
          </reference>
        </references>
      </pivotArea>
    </format>
    <format dxfId="17936">
      <pivotArea dataOnly="0" labelOnly="1" outline="0" fieldPosition="0">
        <references count="1">
          <reference field="4294967294" count="1">
            <x v="0"/>
          </reference>
        </references>
      </pivotArea>
    </format>
    <format dxfId="17935">
      <pivotArea type="all" dataOnly="0" outline="0" fieldPosition="0"/>
    </format>
    <format dxfId="17934">
      <pivotArea outline="0" collapsedLevelsAreSubtotals="1" fieldPosition="0"/>
    </format>
    <format dxfId="17933">
      <pivotArea dataOnly="0" labelOnly="1" fieldPosition="0">
        <references count="1">
          <reference field="0" count="50">
            <x v="0"/>
            <x v="2"/>
            <x v="3"/>
            <x v="4"/>
            <x v="5"/>
            <x v="6"/>
            <x v="7"/>
            <x v="8"/>
            <x v="9"/>
            <x v="10"/>
            <x v="11"/>
            <x v="12"/>
            <x v="13"/>
            <x v="14"/>
            <x v="15"/>
            <x v="16"/>
            <x v="17"/>
            <x v="18"/>
            <x v="19"/>
            <x v="20"/>
            <x v="21"/>
            <x v="22"/>
            <x v="23"/>
            <x v="24"/>
            <x v="25"/>
            <x v="26"/>
            <x v="27"/>
            <x v="28"/>
            <x v="30"/>
            <x v="31"/>
            <x v="32"/>
            <x v="33"/>
            <x v="34"/>
            <x v="35"/>
            <x v="36"/>
            <x v="37"/>
            <x v="38"/>
            <x v="39"/>
            <x v="40"/>
            <x v="41"/>
            <x v="42"/>
            <x v="43"/>
            <x v="44"/>
            <x v="45"/>
            <x v="46"/>
            <x v="47"/>
            <x v="48"/>
            <x v="49"/>
            <x v="50"/>
            <x v="51"/>
          </reference>
        </references>
      </pivotArea>
    </format>
    <format dxfId="17932">
      <pivotArea dataOnly="0" labelOnly="1" fieldPosition="0">
        <references count="1">
          <reference field="0" count="15">
            <x v="29"/>
            <x v="52"/>
            <x v="53"/>
            <x v="54"/>
            <x v="55"/>
            <x v="56"/>
            <x v="57"/>
            <x v="58"/>
            <x v="59"/>
            <x v="60"/>
            <x v="61"/>
            <x v="62"/>
            <x v="63"/>
            <x v="65"/>
            <x v="67"/>
          </reference>
        </references>
      </pivotArea>
    </format>
    <format dxfId="17931">
      <pivotArea dataOnly="0" labelOnly="1" grandRow="1" outline="0" fieldPosition="0"/>
    </format>
    <format dxfId="17930">
      <pivotArea dataOnly="0" labelOnly="1" fieldPosition="0">
        <references count="2">
          <reference field="0" count="1" selected="0">
            <x v="0"/>
          </reference>
          <reference field="2" count="1" defaultSubtotal="1">
            <x v="9"/>
          </reference>
        </references>
      </pivotArea>
    </format>
    <format dxfId="17929">
      <pivotArea dataOnly="0" labelOnly="1" fieldPosition="0">
        <references count="2">
          <reference field="0" count="1" selected="0">
            <x v="2"/>
          </reference>
          <reference field="2" count="1">
            <x v="8"/>
          </reference>
        </references>
      </pivotArea>
    </format>
    <format dxfId="17928">
      <pivotArea dataOnly="0" labelOnly="1" fieldPosition="0">
        <references count="2">
          <reference field="0" count="1" selected="0">
            <x v="2"/>
          </reference>
          <reference field="2" count="1" defaultSubtotal="1">
            <x v="8"/>
          </reference>
        </references>
      </pivotArea>
    </format>
    <format dxfId="17927">
      <pivotArea dataOnly="0" labelOnly="1" fieldPosition="0">
        <references count="2">
          <reference field="0" count="1" selected="0">
            <x v="3"/>
          </reference>
          <reference field="2" count="1">
            <x v="20"/>
          </reference>
        </references>
      </pivotArea>
    </format>
    <format dxfId="17926">
      <pivotArea dataOnly="0" labelOnly="1" fieldPosition="0">
        <references count="2">
          <reference field="0" count="1" selected="0">
            <x v="3"/>
          </reference>
          <reference field="2" count="1" defaultSubtotal="1">
            <x v="20"/>
          </reference>
        </references>
      </pivotArea>
    </format>
    <format dxfId="17925">
      <pivotArea dataOnly="0" labelOnly="1" fieldPosition="0">
        <references count="2">
          <reference field="0" count="1" selected="0">
            <x v="4"/>
          </reference>
          <reference field="2" count="1">
            <x v="47"/>
          </reference>
        </references>
      </pivotArea>
    </format>
    <format dxfId="17924">
      <pivotArea dataOnly="0" labelOnly="1" fieldPosition="0">
        <references count="2">
          <reference field="0" count="1" selected="0">
            <x v="4"/>
          </reference>
          <reference field="2" count="1" defaultSubtotal="1">
            <x v="47"/>
          </reference>
        </references>
      </pivotArea>
    </format>
    <format dxfId="17923">
      <pivotArea dataOnly="0" labelOnly="1" fieldPosition="0">
        <references count="2">
          <reference field="0" count="1" selected="0">
            <x v="5"/>
          </reference>
          <reference field="2" count="1">
            <x v="2"/>
          </reference>
        </references>
      </pivotArea>
    </format>
    <format dxfId="17922">
      <pivotArea dataOnly="0" labelOnly="1" fieldPosition="0">
        <references count="2">
          <reference field="0" count="1" selected="0">
            <x v="5"/>
          </reference>
          <reference field="2" count="1" defaultSubtotal="1">
            <x v="2"/>
          </reference>
        </references>
      </pivotArea>
    </format>
    <format dxfId="17921">
      <pivotArea dataOnly="0" labelOnly="1" fieldPosition="0">
        <references count="2">
          <reference field="0" count="1" selected="0">
            <x v="6"/>
          </reference>
          <reference field="2" count="1">
            <x v="43"/>
          </reference>
        </references>
      </pivotArea>
    </format>
    <format dxfId="17920">
      <pivotArea dataOnly="0" labelOnly="1" fieldPosition="0">
        <references count="2">
          <reference field="0" count="1" selected="0">
            <x v="6"/>
          </reference>
          <reference field="2" count="1" defaultSubtotal="1">
            <x v="43"/>
          </reference>
        </references>
      </pivotArea>
    </format>
    <format dxfId="17919">
      <pivotArea dataOnly="0" labelOnly="1" fieldPosition="0">
        <references count="2">
          <reference field="0" count="1" selected="0">
            <x v="7"/>
          </reference>
          <reference field="2" count="1">
            <x v="17"/>
          </reference>
        </references>
      </pivotArea>
    </format>
    <format dxfId="17918">
      <pivotArea dataOnly="0" labelOnly="1" fieldPosition="0">
        <references count="2">
          <reference field="0" count="1" selected="0">
            <x v="7"/>
          </reference>
          <reference field="2" count="1" defaultSubtotal="1">
            <x v="17"/>
          </reference>
        </references>
      </pivotArea>
    </format>
    <format dxfId="17917">
      <pivotArea dataOnly="0" labelOnly="1" fieldPosition="0">
        <references count="2">
          <reference field="0" count="1" selected="0">
            <x v="8"/>
          </reference>
          <reference field="2" count="1">
            <x v="26"/>
          </reference>
        </references>
      </pivotArea>
    </format>
    <format dxfId="17916">
      <pivotArea dataOnly="0" labelOnly="1" fieldPosition="0">
        <references count="2">
          <reference field="0" count="1" selected="0">
            <x v="8"/>
          </reference>
          <reference field="2" count="1" defaultSubtotal="1">
            <x v="26"/>
          </reference>
        </references>
      </pivotArea>
    </format>
    <format dxfId="17915">
      <pivotArea dataOnly="0" labelOnly="1" fieldPosition="0">
        <references count="2">
          <reference field="0" count="1" selected="0">
            <x v="9"/>
          </reference>
          <reference field="2" count="1">
            <x v="13"/>
          </reference>
        </references>
      </pivotArea>
    </format>
    <format dxfId="17914">
      <pivotArea dataOnly="0" labelOnly="1" fieldPosition="0">
        <references count="2">
          <reference field="0" count="1" selected="0">
            <x v="9"/>
          </reference>
          <reference field="2" count="1" defaultSubtotal="1">
            <x v="13"/>
          </reference>
        </references>
      </pivotArea>
    </format>
    <format dxfId="17913">
      <pivotArea dataOnly="0" labelOnly="1" fieldPosition="0">
        <references count="2">
          <reference field="0" count="1" selected="0">
            <x v="10"/>
          </reference>
          <reference field="2" count="1">
            <x v="41"/>
          </reference>
        </references>
      </pivotArea>
    </format>
    <format dxfId="17912">
      <pivotArea dataOnly="0" labelOnly="1" fieldPosition="0">
        <references count="2">
          <reference field="0" count="1" selected="0">
            <x v="10"/>
          </reference>
          <reference field="2" count="1" defaultSubtotal="1">
            <x v="41"/>
          </reference>
        </references>
      </pivotArea>
    </format>
    <format dxfId="17911">
      <pivotArea dataOnly="0" labelOnly="1" fieldPosition="0">
        <references count="2">
          <reference field="0" count="1" selected="0">
            <x v="11"/>
          </reference>
          <reference field="2" count="1">
            <x v="54"/>
          </reference>
        </references>
      </pivotArea>
    </format>
    <format dxfId="17910">
      <pivotArea dataOnly="0" labelOnly="1" fieldPosition="0">
        <references count="2">
          <reference field="0" count="1" selected="0">
            <x v="11"/>
          </reference>
          <reference field="2" count="1" defaultSubtotal="1">
            <x v="54"/>
          </reference>
        </references>
      </pivotArea>
    </format>
    <format dxfId="17909">
      <pivotArea dataOnly="0" labelOnly="1" fieldPosition="0">
        <references count="2">
          <reference field="0" count="1" selected="0">
            <x v="12"/>
          </reference>
          <reference field="2" count="1">
            <x v="22"/>
          </reference>
        </references>
      </pivotArea>
    </format>
    <format dxfId="17908">
      <pivotArea dataOnly="0" labelOnly="1" fieldPosition="0">
        <references count="2">
          <reference field="0" count="1" selected="0">
            <x v="12"/>
          </reference>
          <reference field="2" count="1" defaultSubtotal="1">
            <x v="22"/>
          </reference>
        </references>
      </pivotArea>
    </format>
    <format dxfId="17907">
      <pivotArea dataOnly="0" labelOnly="1" fieldPosition="0">
        <references count="2">
          <reference field="0" count="1" selected="0">
            <x v="13"/>
          </reference>
          <reference field="2" count="1">
            <x v="16"/>
          </reference>
        </references>
      </pivotArea>
    </format>
    <format dxfId="17906">
      <pivotArea dataOnly="0" labelOnly="1" fieldPosition="0">
        <references count="2">
          <reference field="0" count="1" selected="0">
            <x v="13"/>
          </reference>
          <reference field="2" count="1" defaultSubtotal="1">
            <x v="16"/>
          </reference>
        </references>
      </pivotArea>
    </format>
    <format dxfId="17905">
      <pivotArea dataOnly="0" labelOnly="1" fieldPosition="0">
        <references count="2">
          <reference field="0" count="1" selected="0">
            <x v="14"/>
          </reference>
          <reference field="2" count="1">
            <x v="4"/>
          </reference>
        </references>
      </pivotArea>
    </format>
    <format dxfId="17904">
      <pivotArea dataOnly="0" labelOnly="1" fieldPosition="0">
        <references count="2">
          <reference field="0" count="1" selected="0">
            <x v="14"/>
          </reference>
          <reference field="2" count="1" defaultSubtotal="1">
            <x v="4"/>
          </reference>
        </references>
      </pivotArea>
    </format>
    <format dxfId="17903">
      <pivotArea dataOnly="0" labelOnly="1" fieldPosition="0">
        <references count="2">
          <reference field="0" count="1" selected="0">
            <x v="15"/>
          </reference>
          <reference field="2" count="1">
            <x v="42"/>
          </reference>
        </references>
      </pivotArea>
    </format>
    <format dxfId="17902">
      <pivotArea dataOnly="0" labelOnly="1" fieldPosition="0">
        <references count="2">
          <reference field="0" count="1" selected="0">
            <x v="15"/>
          </reference>
          <reference field="2" count="1" defaultSubtotal="1">
            <x v="42"/>
          </reference>
        </references>
      </pivotArea>
    </format>
    <format dxfId="17901">
      <pivotArea dataOnly="0" labelOnly="1" fieldPosition="0">
        <references count="2">
          <reference field="0" count="1" selected="0">
            <x v="16"/>
          </reference>
          <reference field="2" count="1">
            <x v="36"/>
          </reference>
        </references>
      </pivotArea>
    </format>
    <format dxfId="17900">
      <pivotArea dataOnly="0" labelOnly="1" fieldPosition="0">
        <references count="2">
          <reference field="0" count="1" selected="0">
            <x v="16"/>
          </reference>
          <reference field="2" count="1" defaultSubtotal="1">
            <x v="36"/>
          </reference>
        </references>
      </pivotArea>
    </format>
    <format dxfId="17899">
      <pivotArea dataOnly="0" labelOnly="1" fieldPosition="0">
        <references count="2">
          <reference field="0" count="1" selected="0">
            <x v="17"/>
          </reference>
          <reference field="2" count="1">
            <x v="5"/>
          </reference>
        </references>
      </pivotArea>
    </format>
    <format dxfId="17898">
      <pivotArea dataOnly="0" labelOnly="1" fieldPosition="0">
        <references count="2">
          <reference field="0" count="1" selected="0">
            <x v="17"/>
          </reference>
          <reference field="2" count="1" defaultSubtotal="1">
            <x v="5"/>
          </reference>
        </references>
      </pivotArea>
    </format>
    <format dxfId="17897">
      <pivotArea dataOnly="0" labelOnly="1" fieldPosition="0">
        <references count="2">
          <reference field="0" count="1" selected="0">
            <x v="18"/>
          </reference>
          <reference field="2" count="1">
            <x v="33"/>
          </reference>
        </references>
      </pivotArea>
    </format>
    <format dxfId="17896">
      <pivotArea dataOnly="0" labelOnly="1" fieldPosition="0">
        <references count="2">
          <reference field="0" count="1" selected="0">
            <x v="18"/>
          </reference>
          <reference field="2" count="1" defaultSubtotal="1">
            <x v="33"/>
          </reference>
        </references>
      </pivotArea>
    </format>
    <format dxfId="17895">
      <pivotArea dataOnly="0" labelOnly="1" fieldPosition="0">
        <references count="2">
          <reference field="0" count="1" selected="0">
            <x v="19"/>
          </reference>
          <reference field="2" count="1">
            <x v="0"/>
          </reference>
        </references>
      </pivotArea>
    </format>
    <format dxfId="17894">
      <pivotArea dataOnly="0" labelOnly="1" fieldPosition="0">
        <references count="2">
          <reference field="0" count="1" selected="0">
            <x v="19"/>
          </reference>
          <reference field="2" count="1" defaultSubtotal="1">
            <x v="0"/>
          </reference>
        </references>
      </pivotArea>
    </format>
    <format dxfId="17893">
      <pivotArea dataOnly="0" labelOnly="1" fieldPosition="0">
        <references count="2">
          <reference field="0" count="1" selected="0">
            <x v="20"/>
          </reference>
          <reference field="2" count="1">
            <x v="46"/>
          </reference>
        </references>
      </pivotArea>
    </format>
    <format dxfId="17892">
      <pivotArea dataOnly="0" labelOnly="1" fieldPosition="0">
        <references count="2">
          <reference field="0" count="1" selected="0">
            <x v="20"/>
          </reference>
          <reference field="2" count="1" defaultSubtotal="1">
            <x v="46"/>
          </reference>
        </references>
      </pivotArea>
    </format>
    <format dxfId="17891">
      <pivotArea dataOnly="0" labelOnly="1" fieldPosition="0">
        <references count="2">
          <reference field="0" count="1" selected="0">
            <x v="21"/>
          </reference>
          <reference field="2" count="1">
            <x v="31"/>
          </reference>
        </references>
      </pivotArea>
    </format>
    <format dxfId="17890">
      <pivotArea dataOnly="0" labelOnly="1" fieldPosition="0">
        <references count="2">
          <reference field="0" count="1" selected="0">
            <x v="21"/>
          </reference>
          <reference field="2" count="1" defaultSubtotal="1">
            <x v="31"/>
          </reference>
        </references>
      </pivotArea>
    </format>
    <format dxfId="17889">
      <pivotArea dataOnly="0" labelOnly="1" fieldPosition="0">
        <references count="2">
          <reference field="0" count="1" selected="0">
            <x v="22"/>
          </reference>
          <reference field="2" count="1">
            <x v="34"/>
          </reference>
        </references>
      </pivotArea>
    </format>
    <format dxfId="17888">
      <pivotArea dataOnly="0" labelOnly="1" fieldPosition="0">
        <references count="2">
          <reference field="0" count="1" selected="0">
            <x v="22"/>
          </reference>
          <reference field="2" count="1" defaultSubtotal="1">
            <x v="34"/>
          </reference>
        </references>
      </pivotArea>
    </format>
    <format dxfId="17887">
      <pivotArea dataOnly="0" labelOnly="1" fieldPosition="0">
        <references count="2">
          <reference field="0" count="1" selected="0">
            <x v="23"/>
          </reference>
          <reference field="2" count="1">
            <x v="52"/>
          </reference>
        </references>
      </pivotArea>
    </format>
    <format dxfId="17886">
      <pivotArea dataOnly="0" labelOnly="1" fieldPosition="0">
        <references count="2">
          <reference field="0" count="1" selected="0">
            <x v="23"/>
          </reference>
          <reference field="2" count="1" defaultSubtotal="1">
            <x v="52"/>
          </reference>
        </references>
      </pivotArea>
    </format>
    <format dxfId="17885">
      <pivotArea dataOnly="0" labelOnly="1" fieldPosition="0">
        <references count="2">
          <reference field="0" count="1" selected="0">
            <x v="24"/>
          </reference>
          <reference field="2" count="1">
            <x v="40"/>
          </reference>
        </references>
      </pivotArea>
    </format>
    <format dxfId="17884">
      <pivotArea dataOnly="0" labelOnly="1" fieldPosition="0">
        <references count="2">
          <reference field="0" count="1" selected="0">
            <x v="24"/>
          </reference>
          <reference field="2" count="1" defaultSubtotal="1">
            <x v="40"/>
          </reference>
        </references>
      </pivotArea>
    </format>
    <format dxfId="17883">
      <pivotArea dataOnly="0" labelOnly="1" fieldPosition="0">
        <references count="2">
          <reference field="0" count="1" selected="0">
            <x v="25"/>
          </reference>
          <reference field="2" count="1">
            <x v="50"/>
          </reference>
        </references>
      </pivotArea>
    </format>
    <format dxfId="17882">
      <pivotArea dataOnly="0" labelOnly="1" fieldPosition="0">
        <references count="2">
          <reference field="0" count="1" selected="0">
            <x v="25"/>
          </reference>
          <reference field="2" count="1" defaultSubtotal="1">
            <x v="50"/>
          </reference>
        </references>
      </pivotArea>
    </format>
    <format dxfId="17881">
      <pivotArea dataOnly="0" labelOnly="1" fieldPosition="0">
        <references count="2">
          <reference field="0" count="1" selected="0">
            <x v="26"/>
          </reference>
          <reference field="2" count="1">
            <x v="49"/>
          </reference>
        </references>
      </pivotArea>
    </format>
    <format dxfId="17880">
      <pivotArea dataOnly="0" labelOnly="1" fieldPosition="0">
        <references count="2">
          <reference field="0" count="1" selected="0">
            <x v="26"/>
          </reference>
          <reference field="2" count="1" defaultSubtotal="1">
            <x v="49"/>
          </reference>
        </references>
      </pivotArea>
    </format>
    <format dxfId="17879">
      <pivotArea dataOnly="0" labelOnly="1" fieldPosition="0">
        <references count="2">
          <reference field="0" count="1" selected="0">
            <x v="27"/>
          </reference>
          <reference field="2" count="1">
            <x v="39"/>
          </reference>
        </references>
      </pivotArea>
    </format>
    <format dxfId="17878">
      <pivotArea dataOnly="0" labelOnly="1" fieldPosition="0">
        <references count="2">
          <reference field="0" count="1" selected="0">
            <x v="27"/>
          </reference>
          <reference field="2" count="1" defaultSubtotal="1">
            <x v="39"/>
          </reference>
        </references>
      </pivotArea>
    </format>
    <format dxfId="17877">
      <pivotArea dataOnly="0" labelOnly="1" fieldPosition="0">
        <references count="2">
          <reference field="0" count="1" selected="0">
            <x v="28"/>
          </reference>
          <reference field="2" count="1">
            <x v="58"/>
          </reference>
        </references>
      </pivotArea>
    </format>
    <format dxfId="17876">
      <pivotArea dataOnly="0" labelOnly="1" fieldPosition="0">
        <references count="2">
          <reference field="0" count="1" selected="0">
            <x v="28"/>
          </reference>
          <reference field="2" count="1" defaultSubtotal="1">
            <x v="58"/>
          </reference>
        </references>
      </pivotArea>
    </format>
    <format dxfId="17875">
      <pivotArea dataOnly="0" labelOnly="1" fieldPosition="0">
        <references count="2">
          <reference field="0" count="1" selected="0">
            <x v="30"/>
          </reference>
          <reference field="2" count="1">
            <x v="65"/>
          </reference>
        </references>
      </pivotArea>
    </format>
    <format dxfId="17874">
      <pivotArea dataOnly="0" labelOnly="1" fieldPosition="0">
        <references count="2">
          <reference field="0" count="1" selected="0">
            <x v="30"/>
          </reference>
          <reference field="2" count="1" defaultSubtotal="1">
            <x v="65"/>
          </reference>
        </references>
      </pivotArea>
    </format>
    <format dxfId="17873">
      <pivotArea dataOnly="0" labelOnly="1" fieldPosition="0">
        <references count="2">
          <reference field="0" count="1" selected="0">
            <x v="31"/>
          </reference>
          <reference field="2" count="1">
            <x v="35"/>
          </reference>
        </references>
      </pivotArea>
    </format>
    <format dxfId="17872">
      <pivotArea dataOnly="0" labelOnly="1" fieldPosition="0">
        <references count="2">
          <reference field="0" count="1" selected="0">
            <x v="31"/>
          </reference>
          <reference field="2" count="1" defaultSubtotal="1">
            <x v="35"/>
          </reference>
        </references>
      </pivotArea>
    </format>
    <format dxfId="17871">
      <pivotArea dataOnly="0" labelOnly="1" fieldPosition="0">
        <references count="2">
          <reference field="0" count="1" selected="0">
            <x v="32"/>
          </reference>
          <reference field="2" count="1">
            <x v="10"/>
          </reference>
        </references>
      </pivotArea>
    </format>
    <format dxfId="17870">
      <pivotArea dataOnly="0" labelOnly="1" fieldPosition="0">
        <references count="2">
          <reference field="0" count="1" selected="0">
            <x v="32"/>
          </reference>
          <reference field="2" count="1" defaultSubtotal="1">
            <x v="10"/>
          </reference>
        </references>
      </pivotArea>
    </format>
    <format dxfId="17869">
      <pivotArea dataOnly="0" labelOnly="1" fieldPosition="0">
        <references count="2">
          <reference field="0" count="1" selected="0">
            <x v="33"/>
          </reference>
          <reference field="2" count="1">
            <x v="38"/>
          </reference>
        </references>
      </pivotArea>
    </format>
    <format dxfId="17868">
      <pivotArea dataOnly="0" labelOnly="1" fieldPosition="0">
        <references count="2">
          <reference field="0" count="1" selected="0">
            <x v="33"/>
          </reference>
          <reference field="2" count="1" defaultSubtotal="1">
            <x v="38"/>
          </reference>
        </references>
      </pivotArea>
    </format>
    <format dxfId="17867">
      <pivotArea dataOnly="0" labelOnly="1" fieldPosition="0">
        <references count="2">
          <reference field="0" count="1" selected="0">
            <x v="34"/>
          </reference>
          <reference field="2" count="1">
            <x v="18"/>
          </reference>
        </references>
      </pivotArea>
    </format>
    <format dxfId="17866">
      <pivotArea dataOnly="0" labelOnly="1" fieldPosition="0">
        <references count="2">
          <reference field="0" count="1" selected="0">
            <x v="34"/>
          </reference>
          <reference field="2" count="1" defaultSubtotal="1">
            <x v="18"/>
          </reference>
        </references>
      </pivotArea>
    </format>
    <format dxfId="17865">
      <pivotArea dataOnly="0" labelOnly="1" fieldPosition="0">
        <references count="2">
          <reference field="0" count="1" selected="0">
            <x v="35"/>
          </reference>
          <reference field="2" count="1">
            <x v="57"/>
          </reference>
        </references>
      </pivotArea>
    </format>
    <format dxfId="17864">
      <pivotArea dataOnly="0" labelOnly="1" fieldPosition="0">
        <references count="2">
          <reference field="0" count="1" selected="0">
            <x v="35"/>
          </reference>
          <reference field="2" count="1" defaultSubtotal="1">
            <x v="57"/>
          </reference>
        </references>
      </pivotArea>
    </format>
    <format dxfId="17863">
      <pivotArea dataOnly="0" labelOnly="1" fieldPosition="0">
        <references count="2">
          <reference field="0" count="1" selected="0">
            <x v="36"/>
          </reference>
          <reference field="2" count="1">
            <x v="55"/>
          </reference>
        </references>
      </pivotArea>
    </format>
    <format dxfId="17862">
      <pivotArea dataOnly="0" labelOnly="1" fieldPosition="0">
        <references count="2">
          <reference field="0" count="1" selected="0">
            <x v="36"/>
          </reference>
          <reference field="2" count="1" defaultSubtotal="1">
            <x v="55"/>
          </reference>
        </references>
      </pivotArea>
    </format>
    <format dxfId="17861">
      <pivotArea dataOnly="0" labelOnly="1" fieldPosition="0">
        <references count="2">
          <reference field="0" count="1" selected="0">
            <x v="37"/>
          </reference>
          <reference field="2" count="1">
            <x v="61"/>
          </reference>
        </references>
      </pivotArea>
    </format>
    <format dxfId="17860">
      <pivotArea dataOnly="0" labelOnly="1" fieldPosition="0">
        <references count="2">
          <reference field="0" count="1" selected="0">
            <x v="37"/>
          </reference>
          <reference field="2" count="1" defaultSubtotal="1">
            <x v="61"/>
          </reference>
        </references>
      </pivotArea>
    </format>
    <format dxfId="17859">
      <pivotArea dataOnly="0" labelOnly="1" fieldPosition="0">
        <references count="2">
          <reference field="0" count="1" selected="0">
            <x v="38"/>
          </reference>
          <reference field="2" count="1">
            <x v="19"/>
          </reference>
        </references>
      </pivotArea>
    </format>
    <format dxfId="17858">
      <pivotArea dataOnly="0" labelOnly="1" fieldPosition="0">
        <references count="2">
          <reference field="0" count="1" selected="0">
            <x v="38"/>
          </reference>
          <reference field="2" count="1" defaultSubtotal="1">
            <x v="19"/>
          </reference>
        </references>
      </pivotArea>
    </format>
    <format dxfId="17857">
      <pivotArea dataOnly="0" labelOnly="1" fieldPosition="0">
        <references count="2">
          <reference field="0" count="1" selected="0">
            <x v="39"/>
          </reference>
          <reference field="2" count="1">
            <x v="3"/>
          </reference>
        </references>
      </pivotArea>
    </format>
    <format dxfId="17856">
      <pivotArea dataOnly="0" labelOnly="1" fieldPosition="0">
        <references count="2">
          <reference field="0" count="1" selected="0">
            <x v="39"/>
          </reference>
          <reference field="2" count="1" defaultSubtotal="1">
            <x v="3"/>
          </reference>
        </references>
      </pivotArea>
    </format>
    <format dxfId="17855">
      <pivotArea dataOnly="0" labelOnly="1" fieldPosition="0">
        <references count="2">
          <reference field="0" count="1" selected="0">
            <x v="40"/>
          </reference>
          <reference field="2" count="1">
            <x v="62"/>
          </reference>
        </references>
      </pivotArea>
    </format>
    <format dxfId="17854">
      <pivotArea dataOnly="0" labelOnly="1" fieldPosition="0">
        <references count="2">
          <reference field="0" count="1" selected="0">
            <x v="40"/>
          </reference>
          <reference field="2" count="1" defaultSubtotal="1">
            <x v="62"/>
          </reference>
        </references>
      </pivotArea>
    </format>
    <format dxfId="17853">
      <pivotArea dataOnly="0" labelOnly="1" fieldPosition="0">
        <references count="2">
          <reference field="0" count="1" selected="0">
            <x v="41"/>
          </reference>
          <reference field="2" count="1">
            <x v="51"/>
          </reference>
        </references>
      </pivotArea>
    </format>
    <format dxfId="17852">
      <pivotArea dataOnly="0" labelOnly="1" fieldPosition="0">
        <references count="2">
          <reference field="0" count="1" selected="0">
            <x v="41"/>
          </reference>
          <reference field="2" count="1" defaultSubtotal="1">
            <x v="51"/>
          </reference>
        </references>
      </pivotArea>
    </format>
    <format dxfId="17851">
      <pivotArea dataOnly="0" labelOnly="1" fieldPosition="0">
        <references count="2">
          <reference field="0" count="1" selected="0">
            <x v="42"/>
          </reference>
          <reference field="2" count="1">
            <x v="28"/>
          </reference>
        </references>
      </pivotArea>
    </format>
    <format dxfId="17850">
      <pivotArea dataOnly="0" labelOnly="1" fieldPosition="0">
        <references count="2">
          <reference field="0" count="1" selected="0">
            <x v="42"/>
          </reference>
          <reference field="2" count="1" defaultSubtotal="1">
            <x v="28"/>
          </reference>
        </references>
      </pivotArea>
    </format>
    <format dxfId="17849">
      <pivotArea dataOnly="0" labelOnly="1" fieldPosition="0">
        <references count="2">
          <reference field="0" count="1" selected="0">
            <x v="43"/>
          </reference>
          <reference field="2" count="1">
            <x v="53"/>
          </reference>
        </references>
      </pivotArea>
    </format>
    <format dxfId="17848">
      <pivotArea dataOnly="0" labelOnly="1" fieldPosition="0">
        <references count="2">
          <reference field="0" count="1" selected="0">
            <x v="43"/>
          </reference>
          <reference field="2" count="1" defaultSubtotal="1">
            <x v="53"/>
          </reference>
        </references>
      </pivotArea>
    </format>
    <format dxfId="17847">
      <pivotArea dataOnly="0" labelOnly="1" fieldPosition="0">
        <references count="2">
          <reference field="0" count="1" selected="0">
            <x v="44"/>
          </reference>
          <reference field="2" count="1">
            <x v="7"/>
          </reference>
        </references>
      </pivotArea>
    </format>
    <format dxfId="17846">
      <pivotArea dataOnly="0" labelOnly="1" fieldPosition="0">
        <references count="2">
          <reference field="0" count="1" selected="0">
            <x v="44"/>
          </reference>
          <reference field="2" count="1" defaultSubtotal="1">
            <x v="7"/>
          </reference>
        </references>
      </pivotArea>
    </format>
    <format dxfId="17845">
      <pivotArea dataOnly="0" labelOnly="1" fieldPosition="0">
        <references count="2">
          <reference field="0" count="1" selected="0">
            <x v="45"/>
          </reference>
          <reference field="2" count="1">
            <x v="29"/>
          </reference>
        </references>
      </pivotArea>
    </format>
    <format dxfId="17844">
      <pivotArea dataOnly="0" labelOnly="1" fieldPosition="0">
        <references count="2">
          <reference field="0" count="1" selected="0">
            <x v="45"/>
          </reference>
          <reference field="2" count="1" defaultSubtotal="1">
            <x v="29"/>
          </reference>
        </references>
      </pivotArea>
    </format>
    <format dxfId="17843">
      <pivotArea dataOnly="0" labelOnly="1" fieldPosition="0">
        <references count="2">
          <reference field="0" count="1" selected="0">
            <x v="46"/>
          </reference>
          <reference field="2" count="1">
            <x v="25"/>
          </reference>
        </references>
      </pivotArea>
    </format>
    <format dxfId="17842">
      <pivotArea dataOnly="0" labelOnly="1" fieldPosition="0">
        <references count="2">
          <reference field="0" count="1" selected="0">
            <x v="46"/>
          </reference>
          <reference field="2" count="1" defaultSubtotal="1">
            <x v="25"/>
          </reference>
        </references>
      </pivotArea>
    </format>
    <format dxfId="17841">
      <pivotArea dataOnly="0" labelOnly="1" fieldPosition="0">
        <references count="2">
          <reference field="0" count="1" selected="0">
            <x v="47"/>
          </reference>
          <reference field="2" count="1">
            <x v="24"/>
          </reference>
        </references>
      </pivotArea>
    </format>
    <format dxfId="17840">
      <pivotArea dataOnly="0" labelOnly="1" fieldPosition="0">
        <references count="2">
          <reference field="0" count="1" selected="0">
            <x v="47"/>
          </reference>
          <reference field="2" count="1" defaultSubtotal="1">
            <x v="24"/>
          </reference>
        </references>
      </pivotArea>
    </format>
    <format dxfId="17839">
      <pivotArea dataOnly="0" labelOnly="1" fieldPosition="0">
        <references count="2">
          <reference field="0" count="1" selected="0">
            <x v="48"/>
          </reference>
          <reference field="2" count="1">
            <x v="12"/>
          </reference>
        </references>
      </pivotArea>
    </format>
    <format dxfId="17838">
      <pivotArea dataOnly="0" labelOnly="1" fieldPosition="0">
        <references count="2">
          <reference field="0" count="1" selected="0">
            <x v="48"/>
          </reference>
          <reference field="2" count="1" defaultSubtotal="1">
            <x v="12"/>
          </reference>
        </references>
      </pivotArea>
    </format>
    <format dxfId="17837">
      <pivotArea dataOnly="0" labelOnly="1" fieldPosition="0">
        <references count="2">
          <reference field="0" count="1" selected="0">
            <x v="49"/>
          </reference>
          <reference field="2" count="1">
            <x v="37"/>
          </reference>
        </references>
      </pivotArea>
    </format>
    <format dxfId="17836">
      <pivotArea dataOnly="0" labelOnly="1" fieldPosition="0">
        <references count="2">
          <reference field="0" count="1" selected="0">
            <x v="49"/>
          </reference>
          <reference field="2" count="1" defaultSubtotal="1">
            <x v="37"/>
          </reference>
        </references>
      </pivotArea>
    </format>
    <format dxfId="17835">
      <pivotArea dataOnly="0" labelOnly="1" fieldPosition="0">
        <references count="2">
          <reference field="0" count="1" selected="0">
            <x v="50"/>
          </reference>
          <reference field="2" count="1">
            <x v="32"/>
          </reference>
        </references>
      </pivotArea>
    </format>
    <format dxfId="17834">
      <pivotArea dataOnly="0" labelOnly="1" fieldPosition="0">
        <references count="2">
          <reference field="0" count="1" selected="0">
            <x v="50"/>
          </reference>
          <reference field="2" count="1" defaultSubtotal="1">
            <x v="32"/>
          </reference>
        </references>
      </pivotArea>
    </format>
    <format dxfId="17833">
      <pivotArea dataOnly="0" labelOnly="1" fieldPosition="0">
        <references count="2">
          <reference field="0" count="1" selected="0">
            <x v="51"/>
          </reference>
          <reference field="2" count="2">
            <x v="6"/>
            <x v="32"/>
          </reference>
        </references>
      </pivotArea>
    </format>
    <format dxfId="17832">
      <pivotArea dataOnly="0" labelOnly="1" fieldPosition="0">
        <references count="2">
          <reference field="0" count="1" selected="0">
            <x v="51"/>
          </reference>
          <reference field="2" count="2" defaultSubtotal="1">
            <x v="6"/>
            <x v="32"/>
          </reference>
        </references>
      </pivotArea>
    </format>
    <format dxfId="17831">
      <pivotArea dataOnly="0" labelOnly="1" fieldPosition="0">
        <references count="2">
          <reference field="0" count="1" selected="0">
            <x v="52"/>
          </reference>
          <reference field="2" count="1">
            <x v="44"/>
          </reference>
        </references>
      </pivotArea>
    </format>
    <format dxfId="17830">
      <pivotArea dataOnly="0" labelOnly="1" fieldPosition="0">
        <references count="2">
          <reference field="0" count="1" selected="0">
            <x v="52"/>
          </reference>
          <reference field="2" count="1" defaultSubtotal="1">
            <x v="44"/>
          </reference>
        </references>
      </pivotArea>
    </format>
    <format dxfId="17829">
      <pivotArea dataOnly="0" labelOnly="1" fieldPosition="0">
        <references count="2">
          <reference field="0" count="1" selected="0">
            <x v="53"/>
          </reference>
          <reference field="2" count="1">
            <x v="23"/>
          </reference>
        </references>
      </pivotArea>
    </format>
    <format dxfId="17828">
      <pivotArea dataOnly="0" labelOnly="1" fieldPosition="0">
        <references count="2">
          <reference field="0" count="1" selected="0">
            <x v="53"/>
          </reference>
          <reference field="2" count="1" defaultSubtotal="1">
            <x v="23"/>
          </reference>
        </references>
      </pivotArea>
    </format>
    <format dxfId="17827">
      <pivotArea dataOnly="0" labelOnly="1" fieldPosition="0">
        <references count="2">
          <reference field="0" count="1" selected="0">
            <x v="54"/>
          </reference>
          <reference field="2" count="1">
            <x v="14"/>
          </reference>
        </references>
      </pivotArea>
    </format>
    <format dxfId="17826">
      <pivotArea dataOnly="0" labelOnly="1" fieldPosition="0">
        <references count="2">
          <reference field="0" count="1" selected="0">
            <x v="54"/>
          </reference>
          <reference field="2" count="1" defaultSubtotal="1">
            <x v="14"/>
          </reference>
        </references>
      </pivotArea>
    </format>
    <format dxfId="17825">
      <pivotArea dataOnly="0" labelOnly="1" fieldPosition="0">
        <references count="2">
          <reference field="0" count="1" selected="0">
            <x v="55"/>
          </reference>
          <reference field="2" count="1">
            <x v="63"/>
          </reference>
        </references>
      </pivotArea>
    </format>
    <format dxfId="17824">
      <pivotArea dataOnly="0" labelOnly="1" fieldPosition="0">
        <references count="2">
          <reference field="0" count="1" selected="0">
            <x v="55"/>
          </reference>
          <reference field="2" count="1" defaultSubtotal="1">
            <x v="63"/>
          </reference>
        </references>
      </pivotArea>
    </format>
    <format dxfId="17823">
      <pivotArea dataOnly="0" labelOnly="1" fieldPosition="0">
        <references count="2">
          <reference field="0" count="1" selected="0">
            <x v="56"/>
          </reference>
          <reference field="2" count="1">
            <x v="64"/>
          </reference>
        </references>
      </pivotArea>
    </format>
    <format dxfId="17822">
      <pivotArea dataOnly="0" labelOnly="1" fieldPosition="0">
        <references count="2">
          <reference field="0" count="1" selected="0">
            <x v="56"/>
          </reference>
          <reference field="2" count="1" defaultSubtotal="1">
            <x v="64"/>
          </reference>
        </references>
      </pivotArea>
    </format>
    <format dxfId="17821">
      <pivotArea dataOnly="0" labelOnly="1" fieldPosition="0">
        <references count="2">
          <reference field="0" count="1" selected="0">
            <x v="57"/>
          </reference>
          <reference field="2" count="1">
            <x v="48"/>
          </reference>
        </references>
      </pivotArea>
    </format>
    <format dxfId="17820">
      <pivotArea dataOnly="0" labelOnly="1" fieldPosition="0">
        <references count="2">
          <reference field="0" count="1" selected="0">
            <x v="57"/>
          </reference>
          <reference field="2" count="1" defaultSubtotal="1">
            <x v="48"/>
          </reference>
        </references>
      </pivotArea>
    </format>
    <format dxfId="17819">
      <pivotArea dataOnly="0" labelOnly="1" fieldPosition="0">
        <references count="2">
          <reference field="0" count="1" selected="0">
            <x v="58"/>
          </reference>
          <reference field="2" count="1">
            <x v="15"/>
          </reference>
        </references>
      </pivotArea>
    </format>
    <format dxfId="17818">
      <pivotArea dataOnly="0" labelOnly="1" fieldPosition="0">
        <references count="2">
          <reference field="0" count="1" selected="0">
            <x v="58"/>
          </reference>
          <reference field="2" count="1" defaultSubtotal="1">
            <x v="15"/>
          </reference>
        </references>
      </pivotArea>
    </format>
    <format dxfId="17817">
      <pivotArea dataOnly="0" labelOnly="1" fieldPosition="0">
        <references count="2">
          <reference field="0" count="1" selected="0">
            <x v="59"/>
          </reference>
          <reference field="2" count="1">
            <x v="30"/>
          </reference>
        </references>
      </pivotArea>
    </format>
    <format dxfId="17816">
      <pivotArea dataOnly="0" labelOnly="1" fieldPosition="0">
        <references count="2">
          <reference field="0" count="1" selected="0">
            <x v="59"/>
          </reference>
          <reference field="2" count="1" defaultSubtotal="1">
            <x v="30"/>
          </reference>
        </references>
      </pivotArea>
    </format>
    <format dxfId="17815">
      <pivotArea dataOnly="0" labelOnly="1" fieldPosition="0">
        <references count="2">
          <reference field="0" count="1" selected="0">
            <x v="60"/>
          </reference>
          <reference field="2" count="1">
            <x v="27"/>
          </reference>
        </references>
      </pivotArea>
    </format>
    <format dxfId="17814">
      <pivotArea dataOnly="0" labelOnly="1" fieldPosition="0">
        <references count="2">
          <reference field="0" count="1" selected="0">
            <x v="60"/>
          </reference>
          <reference field="2" count="1" defaultSubtotal="1">
            <x v="27"/>
          </reference>
        </references>
      </pivotArea>
    </format>
    <format dxfId="17813">
      <pivotArea dataOnly="0" labelOnly="1" fieldPosition="0">
        <references count="2">
          <reference field="0" count="1" selected="0">
            <x v="61"/>
          </reference>
          <reference field="2" count="1">
            <x v="1"/>
          </reference>
        </references>
      </pivotArea>
    </format>
    <format dxfId="17812">
      <pivotArea dataOnly="0" labelOnly="1" fieldPosition="0">
        <references count="2">
          <reference field="0" count="1" selected="0">
            <x v="61"/>
          </reference>
          <reference field="2" count="1" defaultSubtotal="1">
            <x v="1"/>
          </reference>
        </references>
      </pivotArea>
    </format>
    <format dxfId="17811">
      <pivotArea dataOnly="0" labelOnly="1" fieldPosition="0">
        <references count="2">
          <reference field="0" count="1" selected="0">
            <x v="62"/>
          </reference>
          <reference field="2" count="1">
            <x v="59"/>
          </reference>
        </references>
      </pivotArea>
    </format>
    <format dxfId="17810">
      <pivotArea dataOnly="0" labelOnly="1" fieldPosition="0">
        <references count="2">
          <reference field="0" count="1" selected="0">
            <x v="62"/>
          </reference>
          <reference field="2" count="1" defaultSubtotal="1">
            <x v="59"/>
          </reference>
        </references>
      </pivotArea>
    </format>
    <format dxfId="17809">
      <pivotArea dataOnly="0" labelOnly="1" fieldPosition="0">
        <references count="2">
          <reference field="0" count="1" selected="0">
            <x v="63"/>
          </reference>
          <reference field="2" count="1">
            <x v="21"/>
          </reference>
        </references>
      </pivotArea>
    </format>
    <format dxfId="17808">
      <pivotArea dataOnly="0" labelOnly="1" fieldPosition="0">
        <references count="2">
          <reference field="0" count="1" selected="0">
            <x v="63"/>
          </reference>
          <reference field="2" count="1" defaultSubtotal="1">
            <x v="21"/>
          </reference>
        </references>
      </pivotArea>
    </format>
    <format dxfId="17807">
      <pivotArea dataOnly="0" labelOnly="1" fieldPosition="0">
        <references count="2">
          <reference field="0" count="1" selected="0">
            <x v="65"/>
          </reference>
          <reference field="2" count="1">
            <x v="11"/>
          </reference>
        </references>
      </pivotArea>
    </format>
    <format dxfId="17806">
      <pivotArea dataOnly="0" labelOnly="1" fieldPosition="0">
        <references count="2">
          <reference field="0" count="1" selected="0">
            <x v="65"/>
          </reference>
          <reference field="2" count="1" defaultSubtotal="1">
            <x v="11"/>
          </reference>
        </references>
      </pivotArea>
    </format>
    <format dxfId="17805">
      <pivotArea dataOnly="0" labelOnly="1" fieldPosition="0">
        <references count="2">
          <reference field="0" count="1" selected="0">
            <x v="67"/>
          </reference>
          <reference field="2" count="1">
            <x v="56"/>
          </reference>
        </references>
      </pivotArea>
    </format>
    <format dxfId="17804">
      <pivotArea dataOnly="0" labelOnly="1" fieldPosition="0">
        <references count="2">
          <reference field="0" count="1" selected="0">
            <x v="67"/>
          </reference>
          <reference field="2" count="1" defaultSubtotal="1">
            <x v="56"/>
          </reference>
        </references>
      </pivotArea>
    </format>
    <format dxfId="17803">
      <pivotArea dataOnly="0" labelOnly="1" fieldPosition="0">
        <references count="2">
          <reference field="0" count="1" selected="0">
            <x v="29"/>
          </reference>
          <reference field="2" count="1">
            <x v="66"/>
          </reference>
        </references>
      </pivotArea>
    </format>
    <format dxfId="17802">
      <pivotArea dataOnly="0" labelOnly="1" fieldPosition="0">
        <references count="2">
          <reference field="0" count="1" selected="0">
            <x v="29"/>
          </reference>
          <reference field="2" count="1" defaultSubtotal="1">
            <x v="66"/>
          </reference>
        </references>
      </pivotArea>
    </format>
    <format dxfId="17801">
      <pivotArea dataOnly="0" labelOnly="1" fieldPosition="0">
        <references count="3">
          <reference field="0" count="1" selected="0">
            <x v="51"/>
          </reference>
          <reference field="1" count="1">
            <x v="558"/>
          </reference>
          <reference field="2" count="1" selected="0">
            <x v="32"/>
          </reference>
        </references>
      </pivotArea>
    </format>
    <format dxfId="17800">
      <pivotArea dataOnly="0" labelOnly="1" fieldPosition="0">
        <references count="4">
          <reference field="0" count="1" selected="0">
            <x v="51"/>
          </reference>
          <reference field="1" count="1" selected="0">
            <x v="558"/>
          </reference>
          <reference field="2" count="1" selected="0">
            <x v="32"/>
          </reference>
          <reference field="3" count="1">
            <x v="3"/>
          </reference>
        </references>
      </pivotArea>
    </format>
    <format dxfId="17799">
      <pivotArea dataOnly="0" labelOnly="1" fieldPosition="0">
        <references count="2">
          <reference field="0" count="1" selected="0">
            <x v="7"/>
          </reference>
          <reference field="2" count="1">
            <x v="17"/>
          </reference>
        </references>
      </pivotArea>
    </format>
    <format dxfId="17798">
      <pivotArea dataOnly="0" labelOnly="1" fieldPosition="0">
        <references count="2">
          <reference field="0" count="1" selected="0">
            <x v="4"/>
          </reference>
          <reference field="2" count="1">
            <x v="47"/>
          </reference>
        </references>
      </pivotArea>
    </format>
    <format dxfId="17797">
      <pivotArea dataOnly="0" labelOnly="1" fieldPosition="0">
        <references count="2">
          <reference field="0" count="1" selected="0">
            <x v="3"/>
          </reference>
          <reference field="2" count="1" defaultSubtotal="1">
            <x v="20"/>
          </reference>
        </references>
      </pivotArea>
    </format>
    <format dxfId="17796">
      <pivotArea dataOnly="0" labelOnly="1" fieldPosition="0">
        <references count="2">
          <reference field="0" count="1" selected="0">
            <x v="2"/>
          </reference>
          <reference field="2" count="1">
            <x v="8"/>
          </reference>
        </references>
      </pivotArea>
    </format>
    <format dxfId="17795">
      <pivotArea dataOnly="0" labelOnly="1" fieldPosition="0">
        <references count="1">
          <reference field="0" count="1">
            <x v="52"/>
          </reference>
        </references>
      </pivotArea>
    </format>
    <format dxfId="17794">
      <pivotArea dataOnly="0" labelOnly="1" fieldPosition="0">
        <references count="1">
          <reference field="0" count="1">
            <x v="53"/>
          </reference>
        </references>
      </pivotArea>
    </format>
    <format dxfId="17793">
      <pivotArea dataOnly="0" labelOnly="1" fieldPosition="0">
        <references count="1">
          <reference field="0" count="1">
            <x v="54"/>
          </reference>
        </references>
      </pivotArea>
    </format>
    <format dxfId="17792">
      <pivotArea dataOnly="0" labelOnly="1" fieldPosition="0">
        <references count="1">
          <reference field="0" count="1">
            <x v="55"/>
          </reference>
        </references>
      </pivotArea>
    </format>
    <format dxfId="17791">
      <pivotArea dataOnly="0" labelOnly="1" fieldPosition="0">
        <references count="1">
          <reference field="0" count="1">
            <x v="56"/>
          </reference>
        </references>
      </pivotArea>
    </format>
    <format dxfId="17790">
      <pivotArea dataOnly="0" labelOnly="1" fieldPosition="0">
        <references count="1">
          <reference field="0" count="1">
            <x v="57"/>
          </reference>
        </references>
      </pivotArea>
    </format>
    <format dxfId="17789">
      <pivotArea dataOnly="0" labelOnly="1" fieldPosition="0">
        <references count="1">
          <reference field="0" count="1">
            <x v="58"/>
          </reference>
        </references>
      </pivotArea>
    </format>
    <format dxfId="17788">
      <pivotArea dataOnly="0" labelOnly="1" fieldPosition="0">
        <references count="1">
          <reference field="0" count="1">
            <x v="59"/>
          </reference>
        </references>
      </pivotArea>
    </format>
    <format dxfId="17787">
      <pivotArea dataOnly="0" labelOnly="1" fieldPosition="0">
        <references count="1">
          <reference field="0" count="1">
            <x v="60"/>
          </reference>
        </references>
      </pivotArea>
    </format>
    <format dxfId="17786">
      <pivotArea dataOnly="0" labelOnly="1" fieldPosition="0">
        <references count="1">
          <reference field="0" count="1">
            <x v="61"/>
          </reference>
        </references>
      </pivotArea>
    </format>
    <format dxfId="17785">
      <pivotArea dataOnly="0" labelOnly="1" fieldPosition="0">
        <references count="1">
          <reference field="0" count="1">
            <x v="62"/>
          </reference>
        </references>
      </pivotArea>
    </format>
    <format dxfId="17784">
      <pivotArea dataOnly="0" labelOnly="1" fieldPosition="0">
        <references count="1">
          <reference field="0" count="1">
            <x v="63"/>
          </reference>
        </references>
      </pivotArea>
    </format>
    <format dxfId="17783">
      <pivotArea dataOnly="0" labelOnly="1" fieldPosition="0">
        <references count="1">
          <reference field="0" count="1">
            <x v="65"/>
          </reference>
        </references>
      </pivotArea>
    </format>
    <format dxfId="17782">
      <pivotArea dataOnly="0" labelOnly="1" fieldPosition="0">
        <references count="1">
          <reference field="0" count="1">
            <x v="67"/>
          </reference>
        </references>
      </pivotArea>
    </format>
    <format dxfId="17781">
      <pivotArea dataOnly="0" labelOnly="1" fieldPosition="0">
        <references count="1">
          <reference field="0" count="1">
            <x v="7"/>
          </reference>
        </references>
      </pivotArea>
    </format>
    <format dxfId="17780">
      <pivotArea dataOnly="0" labelOnly="1" fieldPosition="0">
        <references count="1">
          <reference field="0" count="1">
            <x v="8"/>
          </reference>
        </references>
      </pivotArea>
    </format>
    <format dxfId="17779">
      <pivotArea dataOnly="0" labelOnly="1" fieldPosition="0">
        <references count="1">
          <reference field="0" count="1">
            <x v="9"/>
          </reference>
        </references>
      </pivotArea>
    </format>
    <format dxfId="17778">
      <pivotArea dataOnly="0" labelOnly="1" fieldPosition="0">
        <references count="1">
          <reference field="0" count="1">
            <x v="14"/>
          </reference>
        </references>
      </pivotArea>
    </format>
    <format dxfId="17777">
      <pivotArea dataOnly="0" labelOnly="1" fieldPosition="0">
        <references count="1">
          <reference field="0" count="1">
            <x v="13"/>
          </reference>
        </references>
      </pivotArea>
    </format>
    <format dxfId="17776">
      <pivotArea dataOnly="0" labelOnly="1" fieldPosition="0">
        <references count="1">
          <reference field="0" count="1">
            <x v="0"/>
          </reference>
        </references>
      </pivotArea>
    </format>
    <format dxfId="17775">
      <pivotArea dataOnly="0" labelOnly="1" fieldPosition="0">
        <references count="1">
          <reference field="0" count="1">
            <x v="7"/>
          </reference>
        </references>
      </pivotArea>
    </format>
    <format dxfId="17774">
      <pivotArea dataOnly="0" labelOnly="1" fieldPosition="0">
        <references count="1">
          <reference field="0" count="1">
            <x v="8"/>
          </reference>
        </references>
      </pivotArea>
    </format>
    <format dxfId="17773">
      <pivotArea dataOnly="0" labelOnly="1" fieldPosition="0">
        <references count="1">
          <reference field="0" count="1">
            <x v="9"/>
          </reference>
        </references>
      </pivotArea>
    </format>
    <format dxfId="17772">
      <pivotArea dataOnly="0" labelOnly="1" fieldPosition="0">
        <references count="1">
          <reference field="0" count="1">
            <x v="12"/>
          </reference>
        </references>
      </pivotArea>
    </format>
    <format dxfId="17771">
      <pivotArea dataOnly="0" labelOnly="1" fieldPosition="0">
        <references count="1">
          <reference field="0" count="1">
            <x v="15"/>
          </reference>
        </references>
      </pivotArea>
    </format>
    <format dxfId="17770">
      <pivotArea dataOnly="0" labelOnly="1" fieldPosition="0">
        <references count="1">
          <reference field="0" count="1">
            <x v="18"/>
          </reference>
        </references>
      </pivotArea>
    </format>
    <format dxfId="17769">
      <pivotArea dataOnly="0" labelOnly="1" fieldPosition="0">
        <references count="1">
          <reference field="0" count="1">
            <x v="19"/>
          </reference>
        </references>
      </pivotArea>
    </format>
    <format dxfId="17768">
      <pivotArea dataOnly="0" labelOnly="1" fieldPosition="0">
        <references count="1">
          <reference field="0" count="1">
            <x v="22"/>
          </reference>
        </references>
      </pivotArea>
    </format>
    <format dxfId="17767">
      <pivotArea dataOnly="0" labelOnly="1" fieldPosition="0">
        <references count="1">
          <reference field="0" count="1">
            <x v="23"/>
          </reference>
        </references>
      </pivotArea>
    </format>
    <format dxfId="17766">
      <pivotArea dataOnly="0" labelOnly="1" fieldPosition="0">
        <references count="1">
          <reference field="0" count="1">
            <x v="24"/>
          </reference>
        </references>
      </pivotArea>
    </format>
    <format dxfId="17765">
      <pivotArea dataOnly="0" labelOnly="1" fieldPosition="0">
        <references count="1">
          <reference field="0" count="1">
            <x v="25"/>
          </reference>
        </references>
      </pivotArea>
    </format>
    <format dxfId="17764">
      <pivotArea dataOnly="0" labelOnly="1" fieldPosition="0">
        <references count="1">
          <reference field="0" count="1">
            <x v="26"/>
          </reference>
        </references>
      </pivotArea>
    </format>
    <format dxfId="17763">
      <pivotArea dataOnly="0" labelOnly="1" fieldPosition="0">
        <references count="1">
          <reference field="0" count="1">
            <x v="27"/>
          </reference>
        </references>
      </pivotArea>
    </format>
    <format dxfId="17762">
      <pivotArea dataOnly="0" labelOnly="1" fieldPosition="0">
        <references count="1">
          <reference field="0" count="1">
            <x v="28"/>
          </reference>
        </references>
      </pivotArea>
    </format>
    <format dxfId="17761">
      <pivotArea dataOnly="0" labelOnly="1" fieldPosition="0">
        <references count="1">
          <reference field="0" count="1">
            <x v="30"/>
          </reference>
        </references>
      </pivotArea>
    </format>
    <format dxfId="17760">
      <pivotArea dataOnly="0" labelOnly="1" fieldPosition="0">
        <references count="1">
          <reference field="0" count="1">
            <x v="31"/>
          </reference>
        </references>
      </pivotArea>
    </format>
    <format dxfId="17759">
      <pivotArea dataOnly="0" labelOnly="1" fieldPosition="0">
        <references count="1">
          <reference field="0" count="1">
            <x v="32"/>
          </reference>
        </references>
      </pivotArea>
    </format>
    <format dxfId="17758">
      <pivotArea dataOnly="0" labelOnly="1" fieldPosition="0">
        <references count="1">
          <reference field="0" count="1">
            <x v="33"/>
          </reference>
        </references>
      </pivotArea>
    </format>
    <format dxfId="17757">
      <pivotArea dataOnly="0" labelOnly="1" fieldPosition="0">
        <references count="1">
          <reference field="0" count="1">
            <x v="34"/>
          </reference>
        </references>
      </pivotArea>
    </format>
    <format dxfId="17756">
      <pivotArea dataOnly="0" labelOnly="1" fieldPosition="0">
        <references count="1">
          <reference field="0" count="1">
            <x v="35"/>
          </reference>
        </references>
      </pivotArea>
    </format>
    <format dxfId="17755">
      <pivotArea dataOnly="0" labelOnly="1" fieldPosition="0">
        <references count="1">
          <reference field="0" count="1">
            <x v="36"/>
          </reference>
        </references>
      </pivotArea>
    </format>
    <format dxfId="17754">
      <pivotArea dataOnly="0" labelOnly="1" fieldPosition="0">
        <references count="1">
          <reference field="0" count="1">
            <x v="37"/>
          </reference>
        </references>
      </pivotArea>
    </format>
    <format dxfId="17753">
      <pivotArea dataOnly="0" labelOnly="1" fieldPosition="0">
        <references count="1">
          <reference field="0" count="1">
            <x v="38"/>
          </reference>
        </references>
      </pivotArea>
    </format>
    <format dxfId="17752">
      <pivotArea dataOnly="0" labelOnly="1" fieldPosition="0">
        <references count="1">
          <reference field="0" count="1">
            <x v="39"/>
          </reference>
        </references>
      </pivotArea>
    </format>
    <format dxfId="17751">
      <pivotArea dataOnly="0" labelOnly="1" fieldPosition="0">
        <references count="1">
          <reference field="0" count="1">
            <x v="40"/>
          </reference>
        </references>
      </pivotArea>
    </format>
    <format dxfId="17750">
      <pivotArea dataOnly="0" labelOnly="1" fieldPosition="0">
        <references count="1">
          <reference field="0" count="1">
            <x v="41"/>
          </reference>
        </references>
      </pivotArea>
    </format>
    <format dxfId="17749">
      <pivotArea dataOnly="0" labelOnly="1" fieldPosition="0">
        <references count="1">
          <reference field="0" count="1">
            <x v="42"/>
          </reference>
        </references>
      </pivotArea>
    </format>
    <format dxfId="17748">
      <pivotArea dataOnly="0" labelOnly="1" fieldPosition="0">
        <references count="1">
          <reference field="0" count="1">
            <x v="43"/>
          </reference>
        </references>
      </pivotArea>
    </format>
    <format dxfId="17747">
      <pivotArea dataOnly="0" labelOnly="1" fieldPosition="0">
        <references count="1">
          <reference field="0" count="1">
            <x v="44"/>
          </reference>
        </references>
      </pivotArea>
    </format>
    <format dxfId="17746">
      <pivotArea dataOnly="0" labelOnly="1" fieldPosition="0">
        <references count="1">
          <reference field="0" count="1">
            <x v="45"/>
          </reference>
        </references>
      </pivotArea>
    </format>
    <format dxfId="17745">
      <pivotArea dataOnly="0" labelOnly="1" fieldPosition="0">
        <references count="1">
          <reference field="0" count="1">
            <x v="46"/>
          </reference>
        </references>
      </pivotArea>
    </format>
    <format dxfId="17744">
      <pivotArea dataOnly="0" labelOnly="1" fieldPosition="0">
        <references count="1">
          <reference field="0" count="1">
            <x v="47"/>
          </reference>
        </references>
      </pivotArea>
    </format>
    <format dxfId="17743">
      <pivotArea dataOnly="0" labelOnly="1" fieldPosition="0">
        <references count="1">
          <reference field="0" count="1">
            <x v="48"/>
          </reference>
        </references>
      </pivotArea>
    </format>
    <format dxfId="17742">
      <pivotArea dataOnly="0" labelOnly="1" fieldPosition="0">
        <references count="1">
          <reference field="0" count="1">
            <x v="49"/>
          </reference>
        </references>
      </pivotArea>
    </format>
    <format dxfId="17741">
      <pivotArea dataOnly="0" labelOnly="1" fieldPosition="0">
        <references count="1">
          <reference field="0" count="1">
            <x v="50"/>
          </reference>
        </references>
      </pivotArea>
    </format>
    <format dxfId="17740">
      <pivotArea dataOnly="0" labelOnly="1" fieldPosition="0">
        <references count="1">
          <reference field="0" count="1">
            <x v="51"/>
          </reference>
        </references>
      </pivotArea>
    </format>
    <format dxfId="17739">
      <pivotArea collapsedLevelsAreSubtotals="1" fieldPosition="0">
        <references count="2">
          <reference field="0" count="1" selected="0">
            <x v="5"/>
          </reference>
          <reference field="2" count="1" defaultSubtotal="1">
            <x v="2"/>
          </reference>
        </references>
      </pivotArea>
    </format>
    <format dxfId="17738">
      <pivotArea dataOnly="0" labelOnly="1" fieldPosition="0">
        <references count="2">
          <reference field="0" count="1" selected="0">
            <x v="5"/>
          </reference>
          <reference field="2" count="1" defaultSubtotal="1">
            <x v="2"/>
          </reference>
        </references>
      </pivotArea>
    </format>
    <format dxfId="17737">
      <pivotArea collapsedLevelsAreSubtotals="1" fieldPosition="0">
        <references count="2">
          <reference field="0" count="1" selected="0">
            <x v="4"/>
          </reference>
          <reference field="2" count="1" defaultSubtotal="1">
            <x v="47"/>
          </reference>
        </references>
      </pivotArea>
    </format>
    <format dxfId="17736">
      <pivotArea dataOnly="0" labelOnly="1" fieldPosition="0">
        <references count="2">
          <reference field="0" count="1" selected="0">
            <x v="4"/>
          </reference>
          <reference field="2" count="1" defaultSubtotal="1">
            <x v="47"/>
          </reference>
        </references>
      </pivotArea>
    </format>
    <format dxfId="17735">
      <pivotArea collapsedLevelsAreSubtotals="1" fieldPosition="0">
        <references count="2">
          <reference field="0" count="1" selected="0">
            <x v="4"/>
          </reference>
          <reference field="2" count="1" defaultSubtotal="1">
            <x v="47"/>
          </reference>
        </references>
      </pivotArea>
    </format>
    <format dxfId="17734">
      <pivotArea collapsedLevelsAreSubtotals="1" fieldPosition="0">
        <references count="2">
          <reference field="0" count="1" selected="0">
            <x v="5"/>
          </reference>
          <reference field="2" count="1" defaultSubtotal="1">
            <x v="2"/>
          </reference>
        </references>
      </pivotArea>
    </format>
    <format dxfId="17733">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7732">
      <pivotArea collapsedLevelsAreSubtotals="1" fieldPosition="0">
        <references count="2">
          <reference field="0" count="1" selected="0">
            <x v="6"/>
          </reference>
          <reference field="2" count="1" defaultSubtotal="1">
            <x v="43"/>
          </reference>
        </references>
      </pivotArea>
    </format>
    <format dxfId="17731">
      <pivotArea dataOnly="0" labelOnly="1" fieldPosition="0">
        <references count="2">
          <reference field="0" count="1" selected="0">
            <x v="6"/>
          </reference>
          <reference field="2" count="1">
            <x v="43"/>
          </reference>
        </references>
      </pivotArea>
    </format>
    <format dxfId="17730">
      <pivotArea dataOnly="0" labelOnly="1" fieldPosition="0">
        <references count="2">
          <reference field="0" count="1" selected="0">
            <x v="6"/>
          </reference>
          <reference field="2" count="1" defaultSubtotal="1">
            <x v="43"/>
          </reference>
        </references>
      </pivotArea>
    </format>
    <format dxfId="17729">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7728">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7727">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7726">
      <pivotArea collapsedLevelsAreSubtotals="1" fieldPosition="0">
        <references count="2">
          <reference field="0" count="1" selected="0">
            <x v="7"/>
          </reference>
          <reference field="2" count="1" defaultSubtotal="1">
            <x v="17"/>
          </reference>
        </references>
      </pivotArea>
    </format>
    <format dxfId="17725">
      <pivotArea dataOnly="0" labelOnly="1" fieldPosition="0">
        <references count="2">
          <reference field="0" count="1" selected="0">
            <x v="7"/>
          </reference>
          <reference field="2" count="1">
            <x v="17"/>
          </reference>
        </references>
      </pivotArea>
    </format>
    <format dxfId="17724">
      <pivotArea dataOnly="0" labelOnly="1" fieldPosition="0">
        <references count="2">
          <reference field="0" count="1" selected="0">
            <x v="7"/>
          </reference>
          <reference field="2" count="1" defaultSubtotal="1">
            <x v="17"/>
          </reference>
        </references>
      </pivotArea>
    </format>
    <format dxfId="17723">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7722">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7721">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7720">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7719">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7718">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7717">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7716">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7715">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7714">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7713">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7712">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7711">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7710">
      <pivotArea collapsedLevelsAreSubtotals="1" fieldPosition="0">
        <references count="2">
          <reference field="0" count="1" selected="0">
            <x v="8"/>
          </reference>
          <reference field="2" count="1" defaultSubtotal="1">
            <x v="26"/>
          </reference>
        </references>
      </pivotArea>
    </format>
    <format dxfId="17709">
      <pivotArea dataOnly="0" labelOnly="1" fieldPosition="0">
        <references count="2">
          <reference field="0" count="1" selected="0">
            <x v="8"/>
          </reference>
          <reference field="2" count="1">
            <x v="26"/>
          </reference>
        </references>
      </pivotArea>
    </format>
    <format dxfId="17708">
      <pivotArea dataOnly="0" labelOnly="1" fieldPosition="0">
        <references count="2">
          <reference field="0" count="1" selected="0">
            <x v="8"/>
          </reference>
          <reference field="2" count="1" defaultSubtotal="1">
            <x v="26"/>
          </reference>
        </references>
      </pivotArea>
    </format>
    <format dxfId="17707">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7706">
      <pivotArea collapsedLevelsAreSubtotals="1" fieldPosition="0">
        <references count="2">
          <reference field="0" count="1" selected="0">
            <x v="9"/>
          </reference>
          <reference field="2" count="1" defaultSubtotal="1">
            <x v="13"/>
          </reference>
        </references>
      </pivotArea>
    </format>
    <format dxfId="17705">
      <pivotArea dataOnly="0" labelOnly="1" fieldPosition="0">
        <references count="2">
          <reference field="0" count="1" selected="0">
            <x v="9"/>
          </reference>
          <reference field="2" count="1">
            <x v="13"/>
          </reference>
        </references>
      </pivotArea>
    </format>
    <format dxfId="17704">
      <pivotArea dataOnly="0" labelOnly="1" fieldPosition="0">
        <references count="2">
          <reference field="0" count="1" selected="0">
            <x v="9"/>
          </reference>
          <reference field="2" count="1" defaultSubtotal="1">
            <x v="13"/>
          </reference>
        </references>
      </pivotArea>
    </format>
    <format dxfId="1770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770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770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7700">
      <pivotArea collapsedLevelsAreSubtotals="1" fieldPosition="0">
        <references count="2">
          <reference field="0" count="1" selected="0">
            <x v="10"/>
          </reference>
          <reference field="2" count="1" defaultSubtotal="1">
            <x v="41"/>
          </reference>
        </references>
      </pivotArea>
    </format>
    <format dxfId="17699">
      <pivotArea dataOnly="0" labelOnly="1" fieldPosition="0">
        <references count="2">
          <reference field="0" count="1" selected="0">
            <x v="10"/>
          </reference>
          <reference field="2" count="1">
            <x v="41"/>
          </reference>
        </references>
      </pivotArea>
    </format>
    <format dxfId="17698">
      <pivotArea dataOnly="0" labelOnly="1" fieldPosition="0">
        <references count="2">
          <reference field="0" count="1" selected="0">
            <x v="10"/>
          </reference>
          <reference field="2" count="1" defaultSubtotal="1">
            <x v="41"/>
          </reference>
        </references>
      </pivotArea>
    </format>
    <format dxfId="1769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7696">
      <pivotArea collapsedLevelsAreSubtotals="1" fieldPosition="0">
        <references count="2">
          <reference field="0" count="1" selected="0">
            <x v="6"/>
          </reference>
          <reference field="2" count="1" defaultSubtotal="1">
            <x v="43"/>
          </reference>
        </references>
      </pivotArea>
    </format>
    <format dxfId="17695">
      <pivotArea dataOnly="0" labelOnly="1" fieldPosition="0">
        <references count="2">
          <reference field="0" count="1" selected="0">
            <x v="6"/>
          </reference>
          <reference field="2" count="1" defaultSubtotal="1">
            <x v="43"/>
          </reference>
        </references>
      </pivotArea>
    </format>
    <format dxfId="17694">
      <pivotArea collapsedLevelsAreSubtotals="1" fieldPosition="0">
        <references count="2">
          <reference field="0" count="1" selected="0">
            <x v="7"/>
          </reference>
          <reference field="2" count="1" defaultSubtotal="1">
            <x v="17"/>
          </reference>
        </references>
      </pivotArea>
    </format>
    <format dxfId="17693">
      <pivotArea dataOnly="0" labelOnly="1" fieldPosition="0">
        <references count="2">
          <reference field="0" count="1" selected="0">
            <x v="7"/>
          </reference>
          <reference field="2" count="1" defaultSubtotal="1">
            <x v="17"/>
          </reference>
        </references>
      </pivotArea>
    </format>
    <format dxfId="17692">
      <pivotArea collapsedLevelsAreSubtotals="1" fieldPosition="0">
        <references count="2">
          <reference field="0" count="1" selected="0">
            <x v="9"/>
          </reference>
          <reference field="2" count="1" defaultSubtotal="1">
            <x v="13"/>
          </reference>
        </references>
      </pivotArea>
    </format>
    <format dxfId="17691">
      <pivotArea dataOnly="0" labelOnly="1" fieldPosition="0">
        <references count="2">
          <reference field="0" count="1" selected="0">
            <x v="9"/>
          </reference>
          <reference field="2" count="1" defaultSubtotal="1">
            <x v="13"/>
          </reference>
        </references>
      </pivotArea>
    </format>
    <format dxfId="17690">
      <pivotArea collapsedLevelsAreSubtotals="1" fieldPosition="0">
        <references count="2">
          <reference field="0" count="1" selected="0">
            <x v="10"/>
          </reference>
          <reference field="2" count="1" defaultSubtotal="1">
            <x v="41"/>
          </reference>
        </references>
      </pivotArea>
    </format>
    <format dxfId="17689">
      <pivotArea dataOnly="0" labelOnly="1" fieldPosition="0">
        <references count="2">
          <reference field="0" count="1" selected="0">
            <x v="10"/>
          </reference>
          <reference field="2" count="1" defaultSubtotal="1">
            <x v="41"/>
          </reference>
        </references>
      </pivotArea>
    </format>
    <format dxfId="17688">
      <pivotArea collapsedLevelsAreSubtotals="1" fieldPosition="0">
        <references count="2">
          <reference field="0" count="1" selected="0">
            <x v="6"/>
          </reference>
          <reference field="2" count="1" defaultSubtotal="1">
            <x v="43"/>
          </reference>
        </references>
      </pivotArea>
    </format>
    <format dxfId="17687">
      <pivotArea collapsedLevelsAreSubtotals="1" fieldPosition="0">
        <references count="2">
          <reference field="0" count="1" selected="0">
            <x v="7"/>
          </reference>
          <reference field="2" count="1" defaultSubtotal="1">
            <x v="17"/>
          </reference>
        </references>
      </pivotArea>
    </format>
    <format dxfId="17686">
      <pivotArea collapsedLevelsAreSubtotals="1" fieldPosition="0">
        <references count="2">
          <reference field="0" count="1" selected="0">
            <x v="8"/>
          </reference>
          <reference field="2" count="1" defaultSubtotal="1">
            <x v="26"/>
          </reference>
        </references>
      </pivotArea>
    </format>
    <format dxfId="17685">
      <pivotArea collapsedLevelsAreSubtotals="1" fieldPosition="0">
        <references count="2">
          <reference field="0" count="1" selected="0">
            <x v="9"/>
          </reference>
          <reference field="2" count="1" defaultSubtotal="1">
            <x v="13"/>
          </reference>
        </references>
      </pivotArea>
    </format>
    <format dxfId="17684">
      <pivotArea collapsedLevelsAreSubtotals="1" fieldPosition="0">
        <references count="2">
          <reference field="0" count="1" selected="0">
            <x v="10"/>
          </reference>
          <reference field="2" count="1" defaultSubtotal="1">
            <x v="41"/>
          </reference>
        </references>
      </pivotArea>
    </format>
    <format dxfId="17683">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7682">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7681">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7680">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7679">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7678">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7677">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7676">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7675">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7674">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7673">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7672">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7671">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7670">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7669">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7668">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7667">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7666">
      <pivotArea collapsedLevelsAreSubtotals="1" fieldPosition="0">
        <references count="2">
          <reference field="0" count="1" selected="0">
            <x v="8"/>
          </reference>
          <reference field="2" count="1" defaultSubtotal="1">
            <x v="26"/>
          </reference>
        </references>
      </pivotArea>
    </format>
    <format dxfId="17665">
      <pivotArea dataOnly="0" labelOnly="1" fieldPosition="0">
        <references count="2">
          <reference field="0" count="1" selected="0">
            <x v="8"/>
          </reference>
          <reference field="2" count="1" defaultSubtotal="1">
            <x v="26"/>
          </reference>
        </references>
      </pivotArea>
    </format>
    <format dxfId="17664">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7663">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7662">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7661">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7660">
      <pivotArea dataOnly="0" labelOnly="1" fieldPosition="0">
        <references count="1">
          <reference field="0" count="1">
            <x v="10"/>
          </reference>
        </references>
      </pivotArea>
    </format>
    <format dxfId="17659">
      <pivotArea dataOnly="0" labelOnly="1" fieldPosition="0">
        <references count="1">
          <reference field="0" count="1">
            <x v="11"/>
          </reference>
        </references>
      </pivotArea>
    </format>
    <format dxfId="17658">
      <pivotArea dataOnly="0" labelOnly="1" fieldPosition="0">
        <references count="1">
          <reference field="0" count="1">
            <x v="14"/>
          </reference>
        </references>
      </pivotArea>
    </format>
    <format dxfId="17657">
      <pivotArea collapsedLevelsAreSubtotals="1" fieldPosition="0">
        <references count="2">
          <reference field="0" count="1" selected="0">
            <x v="11"/>
          </reference>
          <reference field="2" count="1" defaultSubtotal="1">
            <x v="54"/>
          </reference>
        </references>
      </pivotArea>
    </format>
    <format dxfId="17656">
      <pivotArea dataOnly="0" labelOnly="1" fieldPosition="0">
        <references count="2">
          <reference field="0" count="1" selected="0">
            <x v="11"/>
          </reference>
          <reference field="2" count="1">
            <x v="54"/>
          </reference>
        </references>
      </pivotArea>
    </format>
    <format dxfId="17655">
      <pivotArea dataOnly="0" labelOnly="1" fieldPosition="0">
        <references count="2">
          <reference field="0" count="1" selected="0">
            <x v="11"/>
          </reference>
          <reference field="2" count="1" defaultSubtotal="1">
            <x v="54"/>
          </reference>
        </references>
      </pivotArea>
    </format>
    <format dxfId="17654">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7653">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7652">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7651">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7650">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7649">
      <pivotArea collapsedLevelsAreSubtotals="1" fieldPosition="0">
        <references count="2">
          <reference field="0" count="1" selected="0">
            <x v="12"/>
          </reference>
          <reference field="2" count="1" defaultSubtotal="1">
            <x v="22"/>
          </reference>
        </references>
      </pivotArea>
    </format>
    <format dxfId="17648">
      <pivotArea dataOnly="0" labelOnly="1" fieldPosition="0">
        <references count="2">
          <reference field="0" count="1" selected="0">
            <x v="12"/>
          </reference>
          <reference field="2" count="1">
            <x v="22"/>
          </reference>
        </references>
      </pivotArea>
    </format>
    <format dxfId="17647">
      <pivotArea dataOnly="0" labelOnly="1" fieldPosition="0">
        <references count="2">
          <reference field="0" count="1" selected="0">
            <x v="12"/>
          </reference>
          <reference field="2" count="1" defaultSubtotal="1">
            <x v="22"/>
          </reference>
        </references>
      </pivotArea>
    </format>
    <format dxfId="17646">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7645">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7644">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7643">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7642">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7641">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7640">
      <pivotArea collapsedLevelsAreSubtotals="1" fieldPosition="0">
        <references count="2">
          <reference field="0" count="1" selected="0">
            <x v="13"/>
          </reference>
          <reference field="2" count="1" defaultSubtotal="1">
            <x v="16"/>
          </reference>
        </references>
      </pivotArea>
    </format>
    <format dxfId="17639">
      <pivotArea dataOnly="0" labelOnly="1" fieldPosition="0">
        <references count="2">
          <reference field="0" count="1" selected="0">
            <x v="13"/>
          </reference>
          <reference field="2" count="1">
            <x v="16"/>
          </reference>
        </references>
      </pivotArea>
    </format>
    <format dxfId="17638">
      <pivotArea dataOnly="0" labelOnly="1" fieldPosition="0">
        <references count="2">
          <reference field="0" count="1" selected="0">
            <x v="13"/>
          </reference>
          <reference field="2" count="1" defaultSubtotal="1">
            <x v="16"/>
          </reference>
        </references>
      </pivotArea>
    </format>
    <format dxfId="1763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763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763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763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763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763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763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7630">
      <pivotArea collapsedLevelsAreSubtotals="1" fieldPosition="0">
        <references count="2">
          <reference field="0" count="1" selected="0">
            <x v="14"/>
          </reference>
          <reference field="2" count="1" defaultSubtotal="1">
            <x v="4"/>
          </reference>
        </references>
      </pivotArea>
    </format>
    <format dxfId="17629">
      <pivotArea dataOnly="0" labelOnly="1" fieldPosition="0">
        <references count="2">
          <reference field="0" count="1" selected="0">
            <x v="14"/>
          </reference>
          <reference field="2" count="1">
            <x v="4"/>
          </reference>
        </references>
      </pivotArea>
    </format>
    <format dxfId="17628">
      <pivotArea dataOnly="0" labelOnly="1" fieldPosition="0">
        <references count="2">
          <reference field="0" count="1" selected="0">
            <x v="14"/>
          </reference>
          <reference field="2" count="1" defaultSubtotal="1">
            <x v="4"/>
          </reference>
        </references>
      </pivotArea>
    </format>
    <format dxfId="1762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762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7625">
      <pivotArea collapsedLevelsAreSubtotals="1" fieldPosition="0">
        <references count="2">
          <reference field="0" count="1" selected="0">
            <x v="15"/>
          </reference>
          <reference field="2" count="1" defaultSubtotal="1">
            <x v="42"/>
          </reference>
        </references>
      </pivotArea>
    </format>
    <format dxfId="17624">
      <pivotArea dataOnly="0" labelOnly="1" fieldPosition="0">
        <references count="2">
          <reference field="0" count="1" selected="0">
            <x v="15"/>
          </reference>
          <reference field="2" count="1">
            <x v="42"/>
          </reference>
        </references>
      </pivotArea>
    </format>
    <format dxfId="17623">
      <pivotArea dataOnly="0" labelOnly="1" fieldPosition="0">
        <references count="2">
          <reference field="0" count="1" selected="0">
            <x v="15"/>
          </reference>
          <reference field="2" count="1" defaultSubtotal="1">
            <x v="42"/>
          </reference>
        </references>
      </pivotArea>
    </format>
    <format dxfId="17622">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7621">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7620">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7619">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7618">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7617">
      <pivotArea collapsedLevelsAreSubtotals="1" fieldPosition="0">
        <references count="2">
          <reference field="0" count="1" selected="0">
            <x v="11"/>
          </reference>
          <reference field="2" count="1" defaultSubtotal="1">
            <x v="54"/>
          </reference>
        </references>
      </pivotArea>
    </format>
    <format dxfId="17616">
      <pivotArea collapsedLevelsAreSubtotals="1" fieldPosition="0">
        <references count="2">
          <reference field="0" count="1" selected="0">
            <x v="12"/>
          </reference>
          <reference field="2" count="1" defaultSubtotal="1">
            <x v="22"/>
          </reference>
        </references>
      </pivotArea>
    </format>
    <format dxfId="17615">
      <pivotArea collapsedLevelsAreSubtotals="1" fieldPosition="0">
        <references count="2">
          <reference field="0" count="1" selected="0">
            <x v="13"/>
          </reference>
          <reference field="2" count="1" defaultSubtotal="1">
            <x v="16"/>
          </reference>
        </references>
      </pivotArea>
    </format>
    <format dxfId="17614">
      <pivotArea collapsedLevelsAreSubtotals="1" fieldPosition="0">
        <references count="2">
          <reference field="0" count="1" selected="0">
            <x v="14"/>
          </reference>
          <reference field="2" count="1" defaultSubtotal="1">
            <x v="4"/>
          </reference>
        </references>
      </pivotArea>
    </format>
    <format dxfId="17613">
      <pivotArea collapsedLevelsAreSubtotals="1" fieldPosition="0">
        <references count="2">
          <reference field="0" count="1" selected="0">
            <x v="15"/>
          </reference>
          <reference field="2" count="1" defaultSubtotal="1">
            <x v="42"/>
          </reference>
        </references>
      </pivotArea>
    </format>
    <format dxfId="17612">
      <pivotArea dataOnly="0" labelOnly="1" fieldPosition="0">
        <references count="2">
          <reference field="0" count="1" selected="0">
            <x v="15"/>
          </reference>
          <reference field="2" count="1" defaultSubtotal="1">
            <x v="42"/>
          </reference>
        </references>
      </pivotArea>
    </format>
    <format dxfId="17611">
      <pivotArea dataOnly="0" labelOnly="1" fieldPosition="0">
        <references count="2">
          <reference field="0" count="1" selected="0">
            <x v="14"/>
          </reference>
          <reference field="2" count="1" defaultSubtotal="1">
            <x v="4"/>
          </reference>
        </references>
      </pivotArea>
    </format>
    <format dxfId="17610">
      <pivotArea dataOnly="0" labelOnly="1" fieldPosition="0">
        <references count="2">
          <reference field="0" count="1" selected="0">
            <x v="13"/>
          </reference>
          <reference field="2" count="1" defaultSubtotal="1">
            <x v="16"/>
          </reference>
        </references>
      </pivotArea>
    </format>
    <format dxfId="17609">
      <pivotArea dataOnly="0" labelOnly="1" fieldPosition="0">
        <references count="2">
          <reference field="0" count="1" selected="0">
            <x v="12"/>
          </reference>
          <reference field="2" count="1" defaultSubtotal="1">
            <x v="22"/>
          </reference>
        </references>
      </pivotArea>
    </format>
    <format dxfId="17608">
      <pivotArea dataOnly="0" labelOnly="1" fieldPosition="0">
        <references count="2">
          <reference field="0" count="1" selected="0">
            <x v="11"/>
          </reference>
          <reference field="2" count="1" defaultSubtotal="1">
            <x v="54"/>
          </reference>
        </references>
      </pivotArea>
    </format>
    <format dxfId="17607">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7606">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7605">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7604">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7603">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7602">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7601">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7600">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7599">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7598">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7597">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759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759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7594">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7593">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7592">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7591">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7590">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758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758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758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758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758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758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758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7582">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17581">
      <pivotArea collapsedLevelsAreSubtotals="1" fieldPosition="0">
        <references count="2">
          <reference field="0" count="1" selected="0">
            <x v="16"/>
          </reference>
          <reference field="2" count="1" defaultSubtotal="1">
            <x v="36"/>
          </reference>
        </references>
      </pivotArea>
    </format>
    <format dxfId="17580">
      <pivotArea dataOnly="0" labelOnly="1" fieldPosition="0">
        <references count="1">
          <reference field="0" count="1">
            <x v="16"/>
          </reference>
        </references>
      </pivotArea>
    </format>
    <format dxfId="17579">
      <pivotArea dataOnly="0" labelOnly="1" fieldPosition="0">
        <references count="2">
          <reference field="0" count="1" selected="0">
            <x v="16"/>
          </reference>
          <reference field="2" count="1">
            <x v="36"/>
          </reference>
        </references>
      </pivotArea>
    </format>
    <format dxfId="17578">
      <pivotArea dataOnly="0" labelOnly="1" fieldPosition="0">
        <references count="2">
          <reference field="0" count="1" selected="0">
            <x v="16"/>
          </reference>
          <reference field="2" count="1" defaultSubtotal="1">
            <x v="36"/>
          </reference>
        </references>
      </pivotArea>
    </format>
    <format dxfId="17577">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7576">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7575">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7574">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7573">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7572">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7571">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17570">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7569">
      <pivotArea dataOnly="0" labelOnly="1" fieldPosition="0">
        <references count="1">
          <reference field="0" count="1">
            <x v="17"/>
          </reference>
        </references>
      </pivotArea>
    </format>
    <format dxfId="17568">
      <pivotArea dataOnly="0" labelOnly="1" fieldPosition="0">
        <references count="2">
          <reference field="0" count="1" selected="0">
            <x v="17"/>
          </reference>
          <reference field="2" count="1">
            <x v="5"/>
          </reference>
        </references>
      </pivotArea>
    </format>
    <format dxfId="17567">
      <pivotArea dataOnly="0" labelOnly="1" fieldPosition="0">
        <references count="2">
          <reference field="0" count="1" selected="0">
            <x v="17"/>
          </reference>
          <reference field="2" count="1" defaultSubtotal="1">
            <x v="5"/>
          </reference>
        </references>
      </pivotArea>
    </format>
    <format dxfId="1756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756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756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756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756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756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756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755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755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755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755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755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755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755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755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755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755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754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754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754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754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7545">
      <pivotArea collapsedLevelsAreSubtotals="1" fieldPosition="0">
        <references count="2">
          <reference field="0" count="1" selected="0">
            <x v="16"/>
          </reference>
          <reference field="2" count="1" defaultSubtotal="1">
            <x v="36"/>
          </reference>
        </references>
      </pivotArea>
    </format>
    <format dxfId="17544">
      <pivotArea dataOnly="0" labelOnly="1" fieldPosition="0">
        <references count="2">
          <reference field="0" count="1" selected="0">
            <x v="16"/>
          </reference>
          <reference field="2" count="1" defaultSubtotal="1">
            <x v="36"/>
          </reference>
        </references>
      </pivotArea>
    </format>
    <format dxfId="17543">
      <pivotArea collapsedLevelsAreSubtotals="1" fieldPosition="0">
        <references count="2">
          <reference field="0" count="1" selected="0">
            <x v="16"/>
          </reference>
          <reference field="2" count="1" defaultSubtotal="1">
            <x v="36"/>
          </reference>
        </references>
      </pivotArea>
    </format>
    <format dxfId="17542">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17541">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7540">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7539">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7538">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7537">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7536">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7535">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17534">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753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753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753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753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752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752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752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752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752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752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7523">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7522">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7521">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7520">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7519">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7518">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7517">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7516">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7515">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7514">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7513">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7512">
      <pivotArea dataOnly="0" labelOnly="1" fieldPosition="0">
        <references count="2">
          <reference field="0" count="1" selected="0">
            <x v="17"/>
          </reference>
          <reference field="2" count="1" defaultSubtotal="1">
            <x v="5"/>
          </reference>
        </references>
      </pivotArea>
    </format>
    <format dxfId="17511">
      <pivotArea collapsedLevelsAreSubtotals="1" fieldPosition="0">
        <references count="2">
          <reference field="0" count="1" selected="0">
            <x v="18"/>
          </reference>
          <reference field="2" count="1" defaultSubtotal="1">
            <x v="33"/>
          </reference>
        </references>
      </pivotArea>
    </format>
    <format dxfId="17510">
      <pivotArea dataOnly="0" labelOnly="1" fieldPosition="0">
        <references count="2">
          <reference field="0" count="1" selected="0">
            <x v="18"/>
          </reference>
          <reference field="2" count="1">
            <x v="33"/>
          </reference>
        </references>
      </pivotArea>
    </format>
    <format dxfId="17509">
      <pivotArea dataOnly="0" labelOnly="1" fieldPosition="0">
        <references count="2">
          <reference field="0" count="1" selected="0">
            <x v="18"/>
          </reference>
          <reference field="2" count="1" defaultSubtotal="1">
            <x v="33"/>
          </reference>
        </references>
      </pivotArea>
    </format>
    <format dxfId="17508">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7507">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7506">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7505">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7504">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7503">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7502">
      <pivotArea collapsedLevelsAreSubtotals="1" fieldPosition="0">
        <references count="2">
          <reference field="0" count="1" selected="0">
            <x v="19"/>
          </reference>
          <reference field="2" count="1" defaultSubtotal="1">
            <x v="0"/>
          </reference>
        </references>
      </pivotArea>
    </format>
    <format dxfId="17501">
      <pivotArea dataOnly="0" labelOnly="1" fieldPosition="0">
        <references count="2">
          <reference field="0" count="1" selected="0">
            <x v="19"/>
          </reference>
          <reference field="2" count="1">
            <x v="0"/>
          </reference>
        </references>
      </pivotArea>
    </format>
    <format dxfId="17500">
      <pivotArea dataOnly="0" labelOnly="1" fieldPosition="0">
        <references count="2">
          <reference field="0" count="1" selected="0">
            <x v="19"/>
          </reference>
          <reference field="2" count="1" defaultSubtotal="1">
            <x v="0"/>
          </reference>
        </references>
      </pivotArea>
    </format>
    <format dxfId="1749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749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749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749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749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749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749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749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749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749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748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748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748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748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748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748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748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748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748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748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747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747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747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747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747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7474">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747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747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747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747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746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746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746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746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746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746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746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746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746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746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745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745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745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745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7455">
      <pivotArea collapsedLevelsAreSubtotals="1" fieldPosition="0">
        <references count="2">
          <reference field="0" count="1" selected="0">
            <x v="17"/>
          </reference>
          <reference field="2" count="1" defaultSubtotal="1">
            <x v="5"/>
          </reference>
        </references>
      </pivotArea>
    </format>
    <format dxfId="17454">
      <pivotArea dataOnly="0" labelOnly="1" fieldPosition="0">
        <references count="2">
          <reference field="0" count="1" selected="0">
            <x v="18"/>
          </reference>
          <reference field="2" count="1" defaultSubtotal="1">
            <x v="33"/>
          </reference>
        </references>
      </pivotArea>
    </format>
    <format dxfId="17453">
      <pivotArea dataOnly="0" labelOnly="1" fieldPosition="0">
        <references count="2">
          <reference field="0" count="1" selected="0">
            <x v="19"/>
          </reference>
          <reference field="2" count="1" defaultSubtotal="1">
            <x v="0"/>
          </reference>
        </references>
      </pivotArea>
    </format>
    <format dxfId="17452">
      <pivotArea collapsedLevelsAreSubtotals="1" fieldPosition="0">
        <references count="2">
          <reference field="0" count="1" selected="0">
            <x v="20"/>
          </reference>
          <reference field="2" count="1" defaultSubtotal="1">
            <x v="46"/>
          </reference>
        </references>
      </pivotArea>
    </format>
    <format dxfId="17451">
      <pivotArea dataOnly="0" labelOnly="1" fieldPosition="0">
        <references count="1">
          <reference field="0" count="1">
            <x v="20"/>
          </reference>
        </references>
      </pivotArea>
    </format>
    <format dxfId="17450">
      <pivotArea dataOnly="0" labelOnly="1" fieldPosition="0">
        <references count="2">
          <reference field="0" count="1" selected="0">
            <x v="20"/>
          </reference>
          <reference field="2" count="1">
            <x v="46"/>
          </reference>
        </references>
      </pivotArea>
    </format>
    <format dxfId="17449">
      <pivotArea dataOnly="0" labelOnly="1" fieldPosition="0">
        <references count="2">
          <reference field="0" count="1" selected="0">
            <x v="20"/>
          </reference>
          <reference field="2" count="1" defaultSubtotal="1">
            <x v="46"/>
          </reference>
        </references>
      </pivotArea>
    </format>
    <format dxfId="1744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744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744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744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744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744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744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744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744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743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743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743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743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743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743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743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743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743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743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742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7428">
      <pivotArea collapsedLevelsAreSubtotals="1" fieldPosition="0">
        <references count="2">
          <reference field="0" count="1" selected="0">
            <x v="21"/>
          </reference>
          <reference field="2" count="1" defaultSubtotal="1">
            <x v="31"/>
          </reference>
        </references>
      </pivotArea>
    </format>
    <format dxfId="17427">
      <pivotArea dataOnly="0" labelOnly="1" fieldPosition="0">
        <references count="1">
          <reference field="0" count="1">
            <x v="21"/>
          </reference>
        </references>
      </pivotArea>
    </format>
    <format dxfId="17426">
      <pivotArea dataOnly="0" labelOnly="1" fieldPosition="0">
        <references count="2">
          <reference field="0" count="1" selected="0">
            <x v="21"/>
          </reference>
          <reference field="2" count="1">
            <x v="31"/>
          </reference>
        </references>
      </pivotArea>
    </format>
    <format dxfId="17425">
      <pivotArea dataOnly="0" labelOnly="1" fieldPosition="0">
        <references count="2">
          <reference field="0" count="1" selected="0">
            <x v="21"/>
          </reference>
          <reference field="2" count="1" defaultSubtotal="1">
            <x v="31"/>
          </reference>
        </references>
      </pivotArea>
    </format>
    <format dxfId="17424">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7423">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7422">
      <pivotArea collapsedLevelsAreSubtotals="1" fieldPosition="0">
        <references count="2">
          <reference field="0" count="1" selected="0">
            <x v="20"/>
          </reference>
          <reference field="2" count="1" defaultSubtotal="1">
            <x v="46"/>
          </reference>
        </references>
      </pivotArea>
    </format>
    <format dxfId="17421">
      <pivotArea dataOnly="0" labelOnly="1" fieldPosition="0">
        <references count="2">
          <reference field="0" count="1" selected="0">
            <x v="20"/>
          </reference>
          <reference field="2" count="1" defaultSubtotal="1">
            <x v="46"/>
          </reference>
        </references>
      </pivotArea>
    </format>
    <format dxfId="17420">
      <pivotArea collapsedLevelsAreSubtotals="1" fieldPosition="0">
        <references count="2">
          <reference field="0" count="1" selected="0">
            <x v="21"/>
          </reference>
          <reference field="2" count="1" defaultSubtotal="1">
            <x v="31"/>
          </reference>
        </references>
      </pivotArea>
    </format>
    <format dxfId="17419">
      <pivotArea dataOnly="0" labelOnly="1" fieldPosition="0">
        <references count="2">
          <reference field="0" count="1" selected="0">
            <x v="21"/>
          </reference>
          <reference field="2" count="1" defaultSubtotal="1">
            <x v="31"/>
          </reference>
        </references>
      </pivotArea>
    </format>
    <format dxfId="1741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741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741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741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741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741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741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741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741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740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740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740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740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740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740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740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740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740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740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739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7398">
      <pivotArea dataOnly="0" labelOnly="1" fieldPosition="0">
        <references count="2">
          <reference field="0" count="1" selected="0">
            <x v="20"/>
          </reference>
          <reference field="2" count="1" defaultSubtotal="1">
            <x v="46"/>
          </reference>
        </references>
      </pivotArea>
    </format>
    <format dxfId="17397">
      <pivotArea dataOnly="0" labelOnly="1" fieldPosition="0">
        <references count="2">
          <reference field="0" count="1" selected="0">
            <x v="21"/>
          </reference>
          <reference field="2" count="1" defaultSubtotal="1">
            <x v="31"/>
          </reference>
        </references>
      </pivotArea>
    </format>
    <format dxfId="17396">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7395">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7394">
      <pivotArea collapsedLevelsAreSubtotals="1" fieldPosition="0">
        <references count="2">
          <reference field="0" count="1" selected="0">
            <x v="22"/>
          </reference>
          <reference field="2" count="1" defaultSubtotal="1">
            <x v="34"/>
          </reference>
        </references>
      </pivotArea>
    </format>
    <format dxfId="17393">
      <pivotArea dataOnly="0" labelOnly="1" fieldPosition="0">
        <references count="2">
          <reference field="0" count="1" selected="0">
            <x v="22"/>
          </reference>
          <reference field="2" count="1">
            <x v="34"/>
          </reference>
        </references>
      </pivotArea>
    </format>
    <format dxfId="17392">
      <pivotArea dataOnly="0" labelOnly="1" fieldPosition="0">
        <references count="2">
          <reference field="0" count="1" selected="0">
            <x v="22"/>
          </reference>
          <reference field="2" count="1" defaultSubtotal="1">
            <x v="34"/>
          </reference>
        </references>
      </pivotArea>
    </format>
    <format dxfId="17391">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7390">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7389">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7388">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7387">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7386">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7385">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7384">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7383">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7382">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7381">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7380">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7379">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7378">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7377">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7376">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7375">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7374">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7373">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7372">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7371">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7370">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7369">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7368">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7367">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7366">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7365">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7364">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7363">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7362">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7361">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7360">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735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735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735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735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735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735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735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735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735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735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734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734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734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734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734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734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734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734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734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734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733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733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733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733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733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733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733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733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733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733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732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732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7327">
      <pivotArea dataOnly="0" labelOnly="1" fieldPosition="0">
        <references count="2">
          <reference field="0" count="1" selected="0">
            <x v="22"/>
          </reference>
          <reference field="2" count="1" defaultSubtotal="1">
            <x v="34"/>
          </reference>
        </references>
      </pivotArea>
    </format>
    <format dxfId="17326">
      <pivotArea collapsedLevelsAreSubtotals="1" fieldPosition="0">
        <references count="2">
          <reference field="0" count="1" selected="0">
            <x v="24"/>
          </reference>
          <reference field="2" count="1" defaultSubtotal="1">
            <x v="40"/>
          </reference>
        </references>
      </pivotArea>
    </format>
    <format dxfId="17325">
      <pivotArea dataOnly="0" labelOnly="1" fieldPosition="0">
        <references count="2">
          <reference field="0" count="1" selected="0">
            <x v="24"/>
          </reference>
          <reference field="2" count="1">
            <x v="40"/>
          </reference>
        </references>
      </pivotArea>
    </format>
    <format dxfId="17324">
      <pivotArea dataOnly="0" labelOnly="1" fieldPosition="0">
        <references count="2">
          <reference field="0" count="1" selected="0">
            <x v="24"/>
          </reference>
          <reference field="2" count="1" defaultSubtotal="1">
            <x v="40"/>
          </reference>
        </references>
      </pivotArea>
    </format>
    <format dxfId="17323">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7322">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7321">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7320">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7319">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7318">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7317">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7316">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7315">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7314">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7313">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7312">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7311">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7310">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7309">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7308">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7307">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7306">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7305">
      <pivotArea collapsedLevelsAreSubtotals="1" fieldPosition="0">
        <references count="2">
          <reference field="0" count="1" selected="0">
            <x v="23"/>
          </reference>
          <reference field="2" count="1" defaultSubtotal="1">
            <x v="52"/>
          </reference>
        </references>
      </pivotArea>
    </format>
    <format dxfId="17304">
      <pivotArea dataOnly="0" labelOnly="1" fieldPosition="0">
        <references count="2">
          <reference field="0" count="1" selected="0">
            <x v="23"/>
          </reference>
          <reference field="2" count="1" defaultSubtotal="1">
            <x v="52"/>
          </reference>
        </references>
      </pivotArea>
    </format>
    <format dxfId="17303">
      <pivotArea dataOnly="0" labelOnly="1" fieldPosition="0">
        <references count="2">
          <reference field="0" count="1" selected="0">
            <x v="23"/>
          </reference>
          <reference field="2" count="1" defaultSubtotal="1">
            <x v="52"/>
          </reference>
        </references>
      </pivotArea>
    </format>
    <format dxfId="17302">
      <pivotArea dataOnly="0" labelOnly="1" fieldPosition="0">
        <references count="2">
          <reference field="0" count="1" selected="0">
            <x v="24"/>
          </reference>
          <reference field="2" count="1">
            <x v="40"/>
          </reference>
        </references>
      </pivotArea>
    </format>
    <format dxfId="1730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730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7299">
      <pivotArea dataOnly="0" labelOnly="1" fieldPosition="0">
        <references count="2">
          <reference field="0" count="1" selected="0">
            <x v="24"/>
          </reference>
          <reference field="2" count="1" defaultSubtotal="1">
            <x v="40"/>
          </reference>
        </references>
      </pivotArea>
    </format>
    <format dxfId="1729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729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7296">
      <pivotArea collapsedLevelsAreSubtotals="1" fieldPosition="0">
        <references count="2">
          <reference field="0" count="1" selected="0">
            <x v="25"/>
          </reference>
          <reference field="2" count="1" defaultSubtotal="1">
            <x v="50"/>
          </reference>
        </references>
      </pivotArea>
    </format>
    <format dxfId="17295">
      <pivotArea dataOnly="0" labelOnly="1" fieldPosition="0">
        <references count="2">
          <reference field="0" count="1" selected="0">
            <x v="25"/>
          </reference>
          <reference field="2" count="1">
            <x v="50"/>
          </reference>
        </references>
      </pivotArea>
    </format>
    <format dxfId="17294">
      <pivotArea dataOnly="0" labelOnly="1" fieldPosition="0">
        <references count="2">
          <reference field="0" count="1" selected="0">
            <x v="25"/>
          </reference>
          <reference field="2" count="1" defaultSubtotal="1">
            <x v="50"/>
          </reference>
        </references>
      </pivotArea>
    </format>
    <format dxfId="17293">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7292">
      <pivotArea collapsedLevelsAreSubtotals="1" fieldPosition="0">
        <references count="2">
          <reference field="0" count="1" selected="0">
            <x v="26"/>
          </reference>
          <reference field="2" count="1" defaultSubtotal="1">
            <x v="49"/>
          </reference>
        </references>
      </pivotArea>
    </format>
    <format dxfId="17291">
      <pivotArea dataOnly="0" labelOnly="1" fieldPosition="0">
        <references count="2">
          <reference field="0" count="1" selected="0">
            <x v="26"/>
          </reference>
          <reference field="2" count="1">
            <x v="49"/>
          </reference>
        </references>
      </pivotArea>
    </format>
    <format dxfId="17290">
      <pivotArea dataOnly="0" labelOnly="1" fieldPosition="0">
        <references count="2">
          <reference field="0" count="1" selected="0">
            <x v="26"/>
          </reference>
          <reference field="2" count="1" defaultSubtotal="1">
            <x v="49"/>
          </reference>
        </references>
      </pivotArea>
    </format>
    <format dxfId="17289">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7288">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7287">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7286">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7285">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7284">
      <pivotArea collapsedLevelsAreSubtotals="1" fieldPosition="0">
        <references count="2">
          <reference field="0" count="1" selected="0">
            <x v="27"/>
          </reference>
          <reference field="2" count="1" defaultSubtotal="1">
            <x v="39"/>
          </reference>
        </references>
      </pivotArea>
    </format>
    <format dxfId="17283">
      <pivotArea dataOnly="0" labelOnly="1" fieldPosition="0">
        <references count="2">
          <reference field="0" count="1" selected="0">
            <x v="27"/>
          </reference>
          <reference field="2" count="1">
            <x v="39"/>
          </reference>
        </references>
      </pivotArea>
    </format>
    <format dxfId="17282">
      <pivotArea dataOnly="0" labelOnly="1" fieldPosition="0">
        <references count="2">
          <reference field="0" count="1" selected="0">
            <x v="27"/>
          </reference>
          <reference field="2" count="1" defaultSubtotal="1">
            <x v="39"/>
          </reference>
        </references>
      </pivotArea>
    </format>
    <format dxfId="17281">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7280">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7279">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7278">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7277">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7276">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7275">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7274">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7273">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7272">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7271">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7270">
      <pivotArea dataOnly="0" labelOnly="1" fieldPosition="0">
        <references count="2">
          <reference field="0" count="1" selected="0">
            <x v="25"/>
          </reference>
          <reference field="2" count="1" defaultSubtotal="1">
            <x v="50"/>
          </reference>
        </references>
      </pivotArea>
    </format>
    <format dxfId="17269">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7268">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7267">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7266">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7265">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7264">
      <pivotArea dataOnly="0" labelOnly="1" fieldPosition="0">
        <references count="2">
          <reference field="0" count="1" selected="0">
            <x v="26"/>
          </reference>
          <reference field="2" count="1" defaultSubtotal="1">
            <x v="49"/>
          </reference>
        </references>
      </pivotArea>
    </format>
    <format dxfId="1726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726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726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726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725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725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725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725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725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725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7253">
      <pivotArea dataOnly="0" labelOnly="1" fieldPosition="0">
        <references count="2">
          <reference field="0" count="1" selected="0">
            <x v="27"/>
          </reference>
          <reference field="2" count="1" defaultSubtotal="1">
            <x v="39"/>
          </reference>
        </references>
      </pivotArea>
    </format>
    <format dxfId="17252">
      <pivotArea collapsedLevelsAreSubtotals="1" fieldPosition="0">
        <references count="2">
          <reference field="0" count="1" selected="0">
            <x v="28"/>
          </reference>
          <reference field="2" count="1" defaultSubtotal="1">
            <x v="58"/>
          </reference>
        </references>
      </pivotArea>
    </format>
    <format dxfId="17251">
      <pivotArea dataOnly="0" labelOnly="1" fieldPosition="0">
        <references count="2">
          <reference field="0" count="1" selected="0">
            <x v="28"/>
          </reference>
          <reference field="2" count="1">
            <x v="58"/>
          </reference>
        </references>
      </pivotArea>
    </format>
    <format dxfId="17250">
      <pivotArea dataOnly="0" labelOnly="1" fieldPosition="0">
        <references count="2">
          <reference field="0" count="1" selected="0">
            <x v="28"/>
          </reference>
          <reference field="2" count="1" defaultSubtotal="1">
            <x v="58"/>
          </reference>
        </references>
      </pivotArea>
    </format>
    <format dxfId="17249">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7248">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7247">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7246">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7245">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7244">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7243">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7242">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7241">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7240">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7239">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7238">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7237">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7236">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7235">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7234">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7233">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7232">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7231">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7230">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7229">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7228">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7227">
      <pivotArea collapsedLevelsAreSubtotals="1" fieldPosition="0">
        <references count="2">
          <reference field="0" count="1" selected="0">
            <x v="30"/>
          </reference>
          <reference field="2" count="1" defaultSubtotal="1">
            <x v="65"/>
          </reference>
        </references>
      </pivotArea>
    </format>
    <format dxfId="17226">
      <pivotArea dataOnly="0" labelOnly="1" fieldPosition="0">
        <references count="2">
          <reference field="0" count="1" selected="0">
            <x v="30"/>
          </reference>
          <reference field="2" count="1">
            <x v="65"/>
          </reference>
        </references>
      </pivotArea>
    </format>
    <format dxfId="17225">
      <pivotArea dataOnly="0" labelOnly="1" fieldPosition="0">
        <references count="2">
          <reference field="0" count="1" selected="0">
            <x v="30"/>
          </reference>
          <reference field="2" count="1" defaultSubtotal="1">
            <x v="65"/>
          </reference>
        </references>
      </pivotArea>
    </format>
    <format dxfId="17224">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7223">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7222">
      <pivotArea collapsedLevelsAreSubtotals="1" fieldPosition="0">
        <references count="2">
          <reference field="0" count="1" selected="0">
            <x v="31"/>
          </reference>
          <reference field="2" count="1" defaultSubtotal="1">
            <x v="35"/>
          </reference>
        </references>
      </pivotArea>
    </format>
    <format dxfId="17221">
      <pivotArea dataOnly="0" labelOnly="1" fieldPosition="0">
        <references count="2">
          <reference field="0" count="1" selected="0">
            <x v="31"/>
          </reference>
          <reference field="2" count="1">
            <x v="35"/>
          </reference>
        </references>
      </pivotArea>
    </format>
    <format dxfId="17220">
      <pivotArea dataOnly="0" labelOnly="1" fieldPosition="0">
        <references count="2">
          <reference field="0" count="1" selected="0">
            <x v="31"/>
          </reference>
          <reference field="2" count="1" defaultSubtotal="1">
            <x v="35"/>
          </reference>
        </references>
      </pivotArea>
    </format>
    <format dxfId="17219">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7218">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7217">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7216">
      <pivotArea collapsedLevelsAreSubtotals="1" fieldPosition="0">
        <references count="2">
          <reference field="0" count="1" selected="0">
            <x v="32"/>
          </reference>
          <reference field="2" count="1" defaultSubtotal="1">
            <x v="10"/>
          </reference>
        </references>
      </pivotArea>
    </format>
    <format dxfId="17215">
      <pivotArea dataOnly="0" labelOnly="1" fieldPosition="0">
        <references count="2">
          <reference field="0" count="1" selected="0">
            <x v="32"/>
          </reference>
          <reference field="2" count="1">
            <x v="10"/>
          </reference>
        </references>
      </pivotArea>
    </format>
    <format dxfId="17214">
      <pivotArea dataOnly="0" labelOnly="1" fieldPosition="0">
        <references count="2">
          <reference field="0" count="1" selected="0">
            <x v="32"/>
          </reference>
          <reference field="2" count="1" defaultSubtotal="1">
            <x v="10"/>
          </reference>
        </references>
      </pivotArea>
    </format>
    <format dxfId="17213">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7212">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7211">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7210">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7209">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7208">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7207">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7206">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7205">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7204">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7203">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7202">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7201">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7200">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7199">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7198">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7197">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7196">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7195">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7194">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7193">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7192">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7191">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7190">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7189">
      <pivotArea dataOnly="0" labelOnly="1" fieldPosition="0">
        <references count="2">
          <reference field="0" count="1" selected="0">
            <x v="28"/>
          </reference>
          <reference field="2" count="1" defaultSubtotal="1">
            <x v="58"/>
          </reference>
        </references>
      </pivotArea>
    </format>
    <format dxfId="1718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718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7186">
      <pivotArea dataOnly="0" labelOnly="1" fieldPosition="0">
        <references count="2">
          <reference field="0" count="1" selected="0">
            <x v="30"/>
          </reference>
          <reference field="2" count="1" defaultSubtotal="1">
            <x v="65"/>
          </reference>
        </references>
      </pivotArea>
    </format>
    <format dxfId="17185">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7184">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7183">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7182">
      <pivotArea dataOnly="0" labelOnly="1" fieldPosition="0">
        <references count="2">
          <reference field="0" count="1" selected="0">
            <x v="31"/>
          </reference>
          <reference field="2" count="1" defaultSubtotal="1">
            <x v="35"/>
          </reference>
        </references>
      </pivotArea>
    </format>
    <format dxfId="17181">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7180">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7179">
      <pivotArea dataOnly="0" labelOnly="1" fieldPosition="0">
        <references count="2">
          <reference field="0" count="1" selected="0">
            <x v="32"/>
          </reference>
          <reference field="2" count="1" defaultSubtotal="1">
            <x v="10"/>
          </reference>
        </references>
      </pivotArea>
    </format>
    <format dxfId="17178">
      <pivotArea collapsedLevelsAreSubtotals="1" fieldPosition="0">
        <references count="2">
          <reference field="0" count="1" selected="0">
            <x v="33"/>
          </reference>
          <reference field="2" count="1" defaultSubtotal="1">
            <x v="38"/>
          </reference>
        </references>
      </pivotArea>
    </format>
    <format dxfId="17177">
      <pivotArea dataOnly="0" labelOnly="1" fieldPosition="0">
        <references count="2">
          <reference field="0" count="1" selected="0">
            <x v="33"/>
          </reference>
          <reference field="2" count="1">
            <x v="38"/>
          </reference>
        </references>
      </pivotArea>
    </format>
    <format dxfId="17176">
      <pivotArea dataOnly="0" labelOnly="1" fieldPosition="0">
        <references count="2">
          <reference field="0" count="1" selected="0">
            <x v="33"/>
          </reference>
          <reference field="2" count="1" defaultSubtotal="1">
            <x v="38"/>
          </reference>
        </references>
      </pivotArea>
    </format>
    <format dxfId="17175">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7174">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7173">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7172">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7171">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7170">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7169">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7168">
      <pivotArea collapsedLevelsAreSubtotals="1" fieldPosition="0">
        <references count="2">
          <reference field="0" count="1" selected="0">
            <x v="34"/>
          </reference>
          <reference field="2" count="1" defaultSubtotal="1">
            <x v="18"/>
          </reference>
        </references>
      </pivotArea>
    </format>
    <format dxfId="17167">
      <pivotArea dataOnly="0" labelOnly="1" fieldPosition="0">
        <references count="2">
          <reference field="0" count="1" selected="0">
            <x v="34"/>
          </reference>
          <reference field="2" count="1">
            <x v="18"/>
          </reference>
        </references>
      </pivotArea>
    </format>
    <format dxfId="17166">
      <pivotArea dataOnly="0" labelOnly="1" fieldPosition="0">
        <references count="2">
          <reference field="0" count="1" selected="0">
            <x v="34"/>
          </reference>
          <reference field="2" count="1" defaultSubtotal="1">
            <x v="18"/>
          </reference>
        </references>
      </pivotArea>
    </format>
    <format dxfId="1716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7164">
      <pivotArea collapsedLevelsAreSubtotals="1" fieldPosition="0">
        <references count="2">
          <reference field="0" count="1" selected="0">
            <x v="35"/>
          </reference>
          <reference field="2" count="1" defaultSubtotal="1">
            <x v="57"/>
          </reference>
        </references>
      </pivotArea>
    </format>
    <format dxfId="17163">
      <pivotArea dataOnly="0" labelOnly="1" fieldPosition="0">
        <references count="2">
          <reference field="0" count="1" selected="0">
            <x v="35"/>
          </reference>
          <reference field="2" count="1">
            <x v="57"/>
          </reference>
        </references>
      </pivotArea>
    </format>
    <format dxfId="17162">
      <pivotArea dataOnly="0" labelOnly="1" fieldPosition="0">
        <references count="2">
          <reference field="0" count="1" selected="0">
            <x v="35"/>
          </reference>
          <reference field="2" count="1" defaultSubtotal="1">
            <x v="57"/>
          </reference>
        </references>
      </pivotArea>
    </format>
    <format dxfId="17161">
      <pivotArea dataOnly="0" labelOnly="1" fieldPosition="0">
        <references count="4">
          <reference field="0" count="1" selected="0">
            <x v="35"/>
          </reference>
          <reference field="1" count="1" selected="0">
            <x v="168"/>
          </reference>
          <reference field="2" count="1" selected="0">
            <x v="57"/>
          </reference>
          <reference field="3" count="1">
            <x v="3"/>
          </reference>
        </references>
      </pivotArea>
    </format>
    <format dxfId="17160">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7159">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7158">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7157">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7156">
      <pivotArea collapsedLevelsAreSubtotals="1" fieldPosition="0">
        <references count="2">
          <reference field="0" count="1" selected="0">
            <x v="36"/>
          </reference>
          <reference field="2" count="1" defaultSubtotal="1">
            <x v="55"/>
          </reference>
        </references>
      </pivotArea>
    </format>
    <format dxfId="17155">
      <pivotArea dataOnly="0" labelOnly="1" fieldPosition="0">
        <references count="2">
          <reference field="0" count="1" selected="0">
            <x v="36"/>
          </reference>
          <reference field="2" count="1">
            <x v="55"/>
          </reference>
        </references>
      </pivotArea>
    </format>
    <format dxfId="17154">
      <pivotArea dataOnly="0" labelOnly="1" fieldPosition="0">
        <references count="2">
          <reference field="0" count="1" selected="0">
            <x v="36"/>
          </reference>
          <reference field="2" count="1" defaultSubtotal="1">
            <x v="55"/>
          </reference>
        </references>
      </pivotArea>
    </format>
    <format dxfId="17153">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7152">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7151">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7150">
      <pivotArea collapsedLevelsAreSubtotals="1" fieldPosition="0">
        <references count="2">
          <reference field="0" count="1" selected="0">
            <x v="37"/>
          </reference>
          <reference field="2" count="1" defaultSubtotal="1">
            <x v="61"/>
          </reference>
        </references>
      </pivotArea>
    </format>
    <format dxfId="17149">
      <pivotArea dataOnly="0" labelOnly="1" fieldPosition="0">
        <references count="2">
          <reference field="0" count="1" selected="0">
            <x v="37"/>
          </reference>
          <reference field="2" count="1">
            <x v="61"/>
          </reference>
        </references>
      </pivotArea>
    </format>
    <format dxfId="17148">
      <pivotArea dataOnly="0" labelOnly="1" fieldPosition="0">
        <references count="2">
          <reference field="0" count="1" selected="0">
            <x v="37"/>
          </reference>
          <reference field="2" count="1" defaultSubtotal="1">
            <x v="61"/>
          </reference>
        </references>
      </pivotArea>
    </format>
    <format dxfId="17147">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7146">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7145">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7144">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7143">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7142">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7141">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7140">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7139">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7138">
      <pivotArea collapsedLevelsAreSubtotals="1" fieldPosition="0">
        <references count="2">
          <reference field="0" count="1" selected="0">
            <x v="38"/>
          </reference>
          <reference field="2" count="1" defaultSubtotal="1">
            <x v="19"/>
          </reference>
        </references>
      </pivotArea>
    </format>
    <format dxfId="17137">
      <pivotArea dataOnly="0" labelOnly="1" fieldPosition="0">
        <references count="2">
          <reference field="0" count="1" selected="0">
            <x v="38"/>
          </reference>
          <reference field="2" count="1">
            <x v="19"/>
          </reference>
        </references>
      </pivotArea>
    </format>
    <format dxfId="17136">
      <pivotArea dataOnly="0" labelOnly="1" fieldPosition="0">
        <references count="2">
          <reference field="0" count="1" selected="0">
            <x v="38"/>
          </reference>
          <reference field="2" count="1" defaultSubtotal="1">
            <x v="19"/>
          </reference>
        </references>
      </pivotArea>
    </format>
    <format dxfId="1713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713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713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7132">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7131">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7130">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7129">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7128">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7127">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7126">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7125">
      <pivotArea dataOnly="0" labelOnly="1" fieldPosition="0">
        <references count="2">
          <reference field="0" count="1" selected="0">
            <x v="33"/>
          </reference>
          <reference field="2" count="1" defaultSubtotal="1">
            <x v="38"/>
          </reference>
        </references>
      </pivotArea>
    </format>
    <format dxfId="1712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7123">
      <pivotArea dataOnly="0" labelOnly="1" fieldPosition="0">
        <references count="2">
          <reference field="0" count="1" selected="0">
            <x v="34"/>
          </reference>
          <reference field="2" count="1" defaultSubtotal="1">
            <x v="18"/>
          </reference>
        </references>
      </pivotArea>
    </format>
    <format dxfId="17122">
      <pivotArea dataOnly="0" labelOnly="1" fieldPosition="0">
        <references count="4">
          <reference field="0" count="1" selected="0">
            <x v="35"/>
          </reference>
          <reference field="1" count="1" selected="0">
            <x v="168"/>
          </reference>
          <reference field="2" count="1" selected="0">
            <x v="57"/>
          </reference>
          <reference field="3" count="1">
            <x v="3"/>
          </reference>
        </references>
      </pivotArea>
    </format>
    <format dxfId="17121">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7120">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7119">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7118">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7117">
      <pivotArea dataOnly="0" labelOnly="1" fieldPosition="0">
        <references count="2">
          <reference field="0" count="1" selected="0">
            <x v="35"/>
          </reference>
          <reference field="2" count="1" defaultSubtotal="1">
            <x v="57"/>
          </reference>
        </references>
      </pivotArea>
    </format>
    <format dxfId="17116">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7115">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7114">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7113">
      <pivotArea dataOnly="0" labelOnly="1" fieldPosition="0">
        <references count="2">
          <reference field="0" count="1" selected="0">
            <x v="36"/>
          </reference>
          <reference field="2" count="1" defaultSubtotal="1">
            <x v="55"/>
          </reference>
        </references>
      </pivotArea>
    </format>
    <format dxfId="17112">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7111">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7110">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7109">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7108">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7107">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7106">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7105">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7104">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7103">
      <pivotArea dataOnly="0" labelOnly="1" fieldPosition="0">
        <references count="2">
          <reference field="0" count="1" selected="0">
            <x v="37"/>
          </reference>
          <reference field="2" count="1" defaultSubtotal="1">
            <x v="61"/>
          </reference>
        </references>
      </pivotArea>
    </format>
    <format dxfId="17102">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7101">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7100">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7099">
      <pivotArea dataOnly="0" labelOnly="1" fieldPosition="0">
        <references count="2">
          <reference field="0" count="1" selected="0">
            <x v="38"/>
          </reference>
          <reference field="2" count="1" defaultSubtotal="1">
            <x v="19"/>
          </reference>
        </references>
      </pivotArea>
    </format>
    <format dxfId="17098">
      <pivotArea collapsedLevelsAreSubtotals="1" fieldPosition="0">
        <references count="2">
          <reference field="0" count="1" selected="0">
            <x v="39"/>
          </reference>
          <reference field="2" count="1" defaultSubtotal="1">
            <x v="3"/>
          </reference>
        </references>
      </pivotArea>
    </format>
    <format dxfId="17097">
      <pivotArea dataOnly="0" labelOnly="1" fieldPosition="0">
        <references count="2">
          <reference field="0" count="1" selected="0">
            <x v="39"/>
          </reference>
          <reference field="2" count="1">
            <x v="3"/>
          </reference>
        </references>
      </pivotArea>
    </format>
    <format dxfId="17096">
      <pivotArea dataOnly="0" labelOnly="1" fieldPosition="0">
        <references count="2">
          <reference field="0" count="1" selected="0">
            <x v="39"/>
          </reference>
          <reference field="2" count="1" defaultSubtotal="1">
            <x v="3"/>
          </reference>
        </references>
      </pivotArea>
    </format>
    <format dxfId="1709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709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709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709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709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709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708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708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708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708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708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708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708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708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708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708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707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707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707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707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7075">
      <pivotArea dataOnly="0" labelOnly="1" fieldPosition="0">
        <references count="2">
          <reference field="0" count="1" selected="0">
            <x v="39"/>
          </reference>
          <reference field="2" count="1" defaultSubtotal="1">
            <x v="3"/>
          </reference>
        </references>
      </pivotArea>
    </format>
    <format dxfId="17074">
      <pivotArea collapsedLevelsAreSubtotals="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17073">
      <pivotArea collapsedLevelsAreSubtotals="1" fieldPosition="0">
        <references count="2">
          <reference field="0" count="1" selected="0">
            <x v="40"/>
          </reference>
          <reference field="2" count="1" defaultSubtotal="1">
            <x v="62"/>
          </reference>
        </references>
      </pivotArea>
    </format>
    <format dxfId="17072">
      <pivotArea dataOnly="0" labelOnly="1" fieldPosition="0">
        <references count="2">
          <reference field="0" count="1" selected="0">
            <x v="40"/>
          </reference>
          <reference field="2" count="1">
            <x v="62"/>
          </reference>
        </references>
      </pivotArea>
    </format>
    <format dxfId="17071">
      <pivotArea dataOnly="0" labelOnly="1" fieldPosition="0">
        <references count="2">
          <reference field="0" count="1" selected="0">
            <x v="40"/>
          </reference>
          <reference field="2" count="1" defaultSubtotal="1">
            <x v="62"/>
          </reference>
        </references>
      </pivotArea>
    </format>
    <format dxfId="17070">
      <pivotArea dataOnly="0" labelOnly="1" fieldPosition="0">
        <references count="3">
          <reference field="0" count="1" selected="0">
            <x v="40"/>
          </reference>
          <reference field="1" count="40">
            <x v="0"/>
            <x v="18"/>
            <x v="30"/>
            <x v="31"/>
            <x v="33"/>
            <x v="34"/>
            <x v="53"/>
            <x v="55"/>
            <x v="87"/>
            <x v="92"/>
            <x v="95"/>
            <x v="103"/>
            <x v="107"/>
            <x v="108"/>
            <x v="204"/>
            <x v="207"/>
            <x v="223"/>
            <x v="266"/>
            <x v="304"/>
            <x v="322"/>
            <x v="353"/>
            <x v="354"/>
            <x v="371"/>
            <x v="390"/>
            <x v="407"/>
            <x v="408"/>
            <x v="409"/>
            <x v="413"/>
            <x v="414"/>
            <x v="415"/>
            <x v="442"/>
            <x v="444"/>
            <x v="497"/>
            <x v="498"/>
            <x v="499"/>
            <x v="500"/>
            <x v="501"/>
            <x v="502"/>
            <x v="503"/>
            <x v="504"/>
          </reference>
          <reference field="2" count="1" selected="0">
            <x v="62"/>
          </reference>
        </references>
      </pivotArea>
    </format>
    <format dxfId="17069">
      <pivotArea dataOnly="0" labelOnly="1" fieldPosition="0">
        <references count="4">
          <reference field="0" count="1" selected="0">
            <x v="40"/>
          </reference>
          <reference field="1" count="1" selected="0">
            <x v="407"/>
          </reference>
          <reference field="2" count="1" selected="0">
            <x v="62"/>
          </reference>
          <reference field="3" count="1">
            <x v="4"/>
          </reference>
        </references>
      </pivotArea>
    </format>
    <format dxfId="17068">
      <pivotArea dataOnly="0" labelOnly="1" fieldPosition="0">
        <references count="4">
          <reference field="0" count="1" selected="0">
            <x v="40"/>
          </reference>
          <reference field="1" count="1" selected="0">
            <x v="408"/>
          </reference>
          <reference field="2" count="1" selected="0">
            <x v="62"/>
          </reference>
          <reference field="3" count="1">
            <x v="3"/>
          </reference>
        </references>
      </pivotArea>
    </format>
    <format dxfId="17067">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7066">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706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706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706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706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706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706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705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705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705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705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705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705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705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705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705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705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704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704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704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704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7045">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7044">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7043">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1704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704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704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703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703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703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703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703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703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703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703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703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703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702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702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7027">
      <pivotArea collapsedLevelsAreSubtotals="1" fieldPosition="0">
        <references count="2">
          <reference field="0" count="1" selected="0">
            <x v="40"/>
          </reference>
          <reference field="2" count="1" defaultSubtotal="1">
            <x v="62"/>
          </reference>
        </references>
      </pivotArea>
    </format>
    <format dxfId="17026">
      <pivotArea dataOnly="0" labelOnly="1" fieldPosition="0">
        <references count="2">
          <reference field="0" count="1" selected="0">
            <x v="40"/>
          </reference>
          <reference field="2" count="1" defaultSubtotal="1">
            <x v="62"/>
          </reference>
        </references>
      </pivotArea>
    </format>
    <format dxfId="17025">
      <pivotArea dataOnly="0" labelOnly="1" fieldPosition="0">
        <references count="2">
          <reference field="0" count="1" selected="0">
            <x v="40"/>
          </reference>
          <reference field="2" count="1" defaultSubtotal="1">
            <x v="62"/>
          </reference>
        </references>
      </pivotArea>
    </format>
    <format dxfId="17024">
      <pivotArea collapsedLevelsAreSubtotals="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17023">
      <pivotArea dataOnly="0" labelOnly="1" fieldPosition="0">
        <references count="3">
          <reference field="0" count="1" selected="0">
            <x v="40"/>
          </reference>
          <reference field="1" count="40">
            <x v="0"/>
            <x v="18"/>
            <x v="30"/>
            <x v="31"/>
            <x v="33"/>
            <x v="34"/>
            <x v="53"/>
            <x v="55"/>
            <x v="87"/>
            <x v="92"/>
            <x v="95"/>
            <x v="103"/>
            <x v="107"/>
            <x v="108"/>
            <x v="204"/>
            <x v="207"/>
            <x v="223"/>
            <x v="266"/>
            <x v="304"/>
            <x v="322"/>
            <x v="353"/>
            <x v="354"/>
            <x v="371"/>
            <x v="390"/>
            <x v="407"/>
            <x v="408"/>
            <x v="409"/>
            <x v="413"/>
            <x v="414"/>
            <x v="415"/>
            <x v="442"/>
            <x v="444"/>
            <x v="497"/>
            <x v="498"/>
            <x v="499"/>
            <x v="500"/>
            <x v="501"/>
            <x v="502"/>
            <x v="503"/>
            <x v="504"/>
          </reference>
          <reference field="2" count="1" selected="0">
            <x v="62"/>
          </reference>
        </references>
      </pivotArea>
    </format>
    <format dxfId="17022">
      <pivotArea dataOnly="0" labelOnly="1" fieldPosition="0">
        <references count="4">
          <reference field="0" count="1" selected="0">
            <x v="40"/>
          </reference>
          <reference field="1" count="1" selected="0">
            <x v="407"/>
          </reference>
          <reference field="2" count="1" selected="0">
            <x v="62"/>
          </reference>
          <reference field="3" count="1">
            <x v="4"/>
          </reference>
        </references>
      </pivotArea>
    </format>
    <format dxfId="17021">
      <pivotArea dataOnly="0" labelOnly="1" fieldPosition="0">
        <references count="4">
          <reference field="0" count="1" selected="0">
            <x v="40"/>
          </reference>
          <reference field="1" count="1" selected="0">
            <x v="408"/>
          </reference>
          <reference field="2" count="1" selected="0">
            <x v="62"/>
          </reference>
          <reference field="3" count="1">
            <x v="3"/>
          </reference>
        </references>
      </pivotArea>
    </format>
    <format dxfId="1702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701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7018">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7017">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7016">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7015">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7014">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7013">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7012">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7011">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7010">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7009">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7008">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7007">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7006">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7005">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7004">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7003">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7002">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7001">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7000">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6999">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6998">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6997">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6996">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16995">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6994">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6993">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6992">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6991">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6990">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6989">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6988">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6987">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6986">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6985">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6984">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6983">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6982">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6981">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6980">
      <pivotArea collapsedLevelsAreSubtotals="1" fieldPosition="0">
        <references count="2">
          <reference field="0" count="1" selected="0">
            <x v="41"/>
          </reference>
          <reference field="2" count="1" defaultSubtotal="1">
            <x v="51"/>
          </reference>
        </references>
      </pivotArea>
    </format>
    <format dxfId="16979">
      <pivotArea dataOnly="0" labelOnly="1" fieldPosition="0">
        <references count="2">
          <reference field="0" count="1" selected="0">
            <x v="41"/>
          </reference>
          <reference field="2" count="1">
            <x v="51"/>
          </reference>
        </references>
      </pivotArea>
    </format>
    <format dxfId="16978">
      <pivotArea dataOnly="0" labelOnly="1" fieldPosition="0">
        <references count="2">
          <reference field="0" count="1" selected="0">
            <x v="41"/>
          </reference>
          <reference field="2" count="1" defaultSubtotal="1">
            <x v="51"/>
          </reference>
        </references>
      </pivotArea>
    </format>
    <format dxfId="16977">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6976">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6975">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6974">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6973">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6972">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6971">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6970">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6969">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6968">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6967">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6966">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6965">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6964">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6963">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6962">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6961">
      <pivotArea dataOnly="0" labelOnly="1" fieldPosition="0">
        <references count="2">
          <reference field="0" count="1" selected="0">
            <x v="41"/>
          </reference>
          <reference field="2" count="1" defaultSubtotal="1">
            <x v="51"/>
          </reference>
        </references>
      </pivotArea>
    </format>
    <format dxfId="16960">
      <pivotArea collapsedLevelsAreSubtotals="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16959">
      <pivotArea collapsedLevelsAreSubtotals="1" fieldPosition="0">
        <references count="2">
          <reference field="0" count="1" selected="0">
            <x v="42"/>
          </reference>
          <reference field="2" count="1" defaultSubtotal="1">
            <x v="28"/>
          </reference>
        </references>
      </pivotArea>
    </format>
    <format dxfId="16958">
      <pivotArea collapsedLevelsAreSubtotals="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16957">
      <pivotArea collapsedLevelsAreSubtotals="1" fieldPosition="0">
        <references count="2">
          <reference field="0" count="1" selected="0">
            <x v="43"/>
          </reference>
          <reference field="2" count="1" defaultSubtotal="1">
            <x v="53"/>
          </reference>
        </references>
      </pivotArea>
    </format>
    <format dxfId="16956">
      <pivotArea collapsedLevelsAreSubtotals="1" fieldPosition="0">
        <references count="2">
          <reference field="0" count="1" selected="0">
            <x v="44"/>
          </reference>
          <reference field="2" count="1" defaultSubtotal="1">
            <x v="7"/>
          </reference>
        </references>
      </pivotArea>
    </format>
    <format dxfId="16955">
      <pivotArea collapsedLevelsAreSubtotals="1" fieldPosition="0">
        <references count="2">
          <reference field="0" count="1" selected="0">
            <x v="45"/>
          </reference>
          <reference field="2" count="1" defaultSubtotal="1">
            <x v="29"/>
          </reference>
        </references>
      </pivotArea>
    </format>
    <format dxfId="16954">
      <pivotArea dataOnly="0" labelOnly="1" fieldPosition="0">
        <references count="2">
          <reference field="0" count="1" selected="0">
            <x v="42"/>
          </reference>
          <reference field="2" count="1">
            <x v="28"/>
          </reference>
        </references>
      </pivotArea>
    </format>
    <format dxfId="16953">
      <pivotArea dataOnly="0" labelOnly="1" fieldPosition="0">
        <references count="2">
          <reference field="0" count="1" selected="0">
            <x v="42"/>
          </reference>
          <reference field="2" count="1" defaultSubtotal="1">
            <x v="28"/>
          </reference>
        </references>
      </pivotArea>
    </format>
    <format dxfId="16952">
      <pivotArea dataOnly="0" labelOnly="1" fieldPosition="0">
        <references count="2">
          <reference field="0" count="1" selected="0">
            <x v="43"/>
          </reference>
          <reference field="2" count="1">
            <x v="53"/>
          </reference>
        </references>
      </pivotArea>
    </format>
    <format dxfId="16951">
      <pivotArea dataOnly="0" labelOnly="1" fieldPosition="0">
        <references count="2">
          <reference field="0" count="1" selected="0">
            <x v="43"/>
          </reference>
          <reference field="2" count="1" defaultSubtotal="1">
            <x v="53"/>
          </reference>
        </references>
      </pivotArea>
    </format>
    <format dxfId="16950">
      <pivotArea dataOnly="0" labelOnly="1" fieldPosition="0">
        <references count="2">
          <reference field="0" count="1" selected="0">
            <x v="44"/>
          </reference>
          <reference field="2" count="1">
            <x v="7"/>
          </reference>
        </references>
      </pivotArea>
    </format>
    <format dxfId="16949">
      <pivotArea dataOnly="0" labelOnly="1" fieldPosition="0">
        <references count="2">
          <reference field="0" count="1" selected="0">
            <x v="44"/>
          </reference>
          <reference field="2" count="1" defaultSubtotal="1">
            <x v="7"/>
          </reference>
        </references>
      </pivotArea>
    </format>
    <format dxfId="16948">
      <pivotArea dataOnly="0" labelOnly="1" fieldPosition="0">
        <references count="2">
          <reference field="0" count="1" selected="0">
            <x v="45"/>
          </reference>
          <reference field="2" count="1">
            <x v="29"/>
          </reference>
        </references>
      </pivotArea>
    </format>
    <format dxfId="16947">
      <pivotArea dataOnly="0" labelOnly="1" fieldPosition="0">
        <references count="2">
          <reference field="0" count="1" selected="0">
            <x v="45"/>
          </reference>
          <reference field="2" count="1" defaultSubtotal="1">
            <x v="29"/>
          </reference>
        </references>
      </pivotArea>
    </format>
    <format dxfId="16946">
      <pivotArea dataOnly="0" labelOnly="1" fieldPosition="0">
        <references count="3">
          <reference field="0" count="1" selected="0">
            <x v="42"/>
          </reference>
          <reference field="1" count="35">
            <x v="15"/>
            <x v="16"/>
            <x v="17"/>
            <x v="19"/>
            <x v="29"/>
            <x v="38"/>
            <x v="81"/>
            <x v="120"/>
            <x v="122"/>
            <x v="138"/>
            <x v="149"/>
            <x v="185"/>
            <x v="232"/>
            <x v="239"/>
            <x v="240"/>
            <x v="261"/>
            <x v="270"/>
            <x v="277"/>
            <x v="279"/>
            <x v="316"/>
            <x v="328"/>
            <x v="366"/>
            <x v="375"/>
            <x v="384"/>
            <x v="389"/>
            <x v="394"/>
            <x v="446"/>
            <x v="449"/>
            <x v="506"/>
            <x v="507"/>
            <x v="508"/>
            <x v="509"/>
            <x v="510"/>
            <x v="511"/>
            <x v="512"/>
          </reference>
          <reference field="2" count="1" selected="0">
            <x v="28"/>
          </reference>
        </references>
      </pivotArea>
    </format>
    <format dxfId="16945">
      <pivotArea dataOnly="0" labelOnly="1" fieldPosition="0">
        <references count="3">
          <reference field="0" count="1" selected="0">
            <x v="43"/>
          </reference>
          <reference field="1" count="14">
            <x v="1"/>
            <x v="48"/>
            <x v="89"/>
            <x v="208"/>
            <x v="213"/>
            <x v="225"/>
            <x v="227"/>
            <x v="236"/>
            <x v="348"/>
            <x v="357"/>
            <x v="404"/>
            <x v="405"/>
            <x v="439"/>
            <x v="443"/>
          </reference>
          <reference field="2" count="1" selected="0">
            <x v="53"/>
          </reference>
        </references>
      </pivotArea>
    </format>
    <format dxfId="16944">
      <pivotArea dataOnly="0" labelOnly="1" fieldPosition="0">
        <references count="4">
          <reference field="0" count="1" selected="0">
            <x v="43"/>
          </reference>
          <reference field="1" count="1" selected="0">
            <x v="357"/>
          </reference>
          <reference field="2" count="1" selected="0">
            <x v="53"/>
          </reference>
          <reference field="3" count="1">
            <x v="3"/>
          </reference>
        </references>
      </pivotArea>
    </format>
    <format dxfId="1694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694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694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694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6939">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16938">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6937">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6936">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6935">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6934">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6933">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6932">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6931">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6930">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6929">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6928">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6927">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6926">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6925">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6924">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6923">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6922">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6921">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6920">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6919">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6918">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691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691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691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691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691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691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691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691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690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6908">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6907">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6906">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6905">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6904">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6903">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6902">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6901">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6900">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6899">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16898">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6897">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6896">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6895">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6894">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6893">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6892">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6891">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6890">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6889">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6888">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6887">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6886">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6885">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6884">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6883">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6882">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6881">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6880">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687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687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687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687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687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687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687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687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6871">
      <pivotArea collapsedLevelsAreSubtotals="1" fieldPosition="0">
        <references count="2">
          <reference field="0" count="1" selected="0">
            <x v="46"/>
          </reference>
          <reference field="2" count="1" defaultSubtotal="1">
            <x v="25"/>
          </reference>
        </references>
      </pivotArea>
    </format>
    <format dxfId="16870">
      <pivotArea dataOnly="0" labelOnly="1" fieldPosition="0">
        <references count="2">
          <reference field="0" count="1" selected="0">
            <x v="46"/>
          </reference>
          <reference field="2" count="1">
            <x v="25"/>
          </reference>
        </references>
      </pivotArea>
    </format>
    <format dxfId="16869">
      <pivotArea dataOnly="0" labelOnly="1" fieldPosition="0">
        <references count="2">
          <reference field="0" count="1" selected="0">
            <x v="46"/>
          </reference>
          <reference field="2" count="1" defaultSubtotal="1">
            <x v="25"/>
          </reference>
        </references>
      </pivotArea>
    </format>
    <format dxfId="16868">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6867">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6866">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6865">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6864">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6863">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6862">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6861">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6860">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6859">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6858">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6857">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6856">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6855">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6854">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6853">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6852">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6851">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6850">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6849">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6848">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6847">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6846">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6845">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6844">
      <pivotArea collapsedLevelsAreSubtotals="1" fieldPosition="0">
        <references count="2">
          <reference field="0" count="1" selected="0">
            <x v="42"/>
          </reference>
          <reference field="2" count="1" defaultSubtotal="1">
            <x v="28"/>
          </reference>
        </references>
      </pivotArea>
    </format>
    <format dxfId="16843">
      <pivotArea dataOnly="0" labelOnly="1" fieldPosition="0">
        <references count="2">
          <reference field="0" count="1" selected="0">
            <x v="42"/>
          </reference>
          <reference field="2" count="1">
            <x v="28"/>
          </reference>
        </references>
      </pivotArea>
    </format>
    <format dxfId="16842">
      <pivotArea dataOnly="0" labelOnly="1" fieldPosition="0">
        <references count="2">
          <reference field="0" count="1" selected="0">
            <x v="42"/>
          </reference>
          <reference field="2" count="1" defaultSubtotal="1">
            <x v="28"/>
          </reference>
        </references>
      </pivotArea>
    </format>
    <format dxfId="16841">
      <pivotArea collapsedLevelsAreSubtotals="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16840">
      <pivotArea dataOnly="0" labelOnly="1" fieldPosition="0">
        <references count="3">
          <reference field="0" count="1" selected="0">
            <x v="42"/>
          </reference>
          <reference field="1" count="35">
            <x v="15"/>
            <x v="16"/>
            <x v="17"/>
            <x v="19"/>
            <x v="29"/>
            <x v="38"/>
            <x v="81"/>
            <x v="120"/>
            <x v="122"/>
            <x v="138"/>
            <x v="149"/>
            <x v="185"/>
            <x v="232"/>
            <x v="239"/>
            <x v="240"/>
            <x v="261"/>
            <x v="270"/>
            <x v="277"/>
            <x v="279"/>
            <x v="316"/>
            <x v="328"/>
            <x v="366"/>
            <x v="375"/>
            <x v="384"/>
            <x v="389"/>
            <x v="394"/>
            <x v="446"/>
            <x v="449"/>
            <x v="506"/>
            <x v="507"/>
            <x v="508"/>
            <x v="509"/>
            <x v="510"/>
            <x v="511"/>
            <x v="512"/>
          </reference>
          <reference field="2" count="1" selected="0">
            <x v="28"/>
          </reference>
        </references>
      </pivotArea>
    </format>
    <format dxfId="16839">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6838">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6837">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6836">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6835">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16834">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6833">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6832">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6831">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6830">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6829">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6828">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6827">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6826">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6825">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6824">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6823">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6822">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6821">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6820">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6819">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6818">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6817">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6816">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6815">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6814">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6813">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6812">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6811">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6810">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6809">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6808">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6807">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6806">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6805">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6804">
      <pivotArea dataOnly="0" labelOnly="1" fieldPosition="0">
        <references count="2">
          <reference field="0" count="1" selected="0">
            <x v="42"/>
          </reference>
          <reference field="2" count="1" defaultSubtotal="1">
            <x v="28"/>
          </reference>
        </references>
      </pivotArea>
    </format>
    <format dxfId="16803">
      <pivotArea collapsedLevelsAreSubtotals="1" fieldPosition="0">
        <references count="2">
          <reference field="0" count="1" selected="0">
            <x v="43"/>
          </reference>
          <reference field="2" count="1" defaultSubtotal="1">
            <x v="53"/>
          </reference>
        </references>
      </pivotArea>
    </format>
    <format dxfId="16802">
      <pivotArea dataOnly="0" labelOnly="1" fieldPosition="0">
        <references count="2">
          <reference field="0" count="1" selected="0">
            <x v="43"/>
          </reference>
          <reference field="2" count="1">
            <x v="53"/>
          </reference>
        </references>
      </pivotArea>
    </format>
    <format dxfId="16801">
      <pivotArea dataOnly="0" labelOnly="1" fieldPosition="0">
        <references count="2">
          <reference field="0" count="1" selected="0">
            <x v="43"/>
          </reference>
          <reference field="2" count="1" defaultSubtotal="1">
            <x v="53"/>
          </reference>
        </references>
      </pivotArea>
    </format>
    <format dxfId="16800">
      <pivotArea collapsedLevelsAreSubtotals="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16799">
      <pivotArea dataOnly="0" labelOnly="1" fieldPosition="0">
        <references count="3">
          <reference field="0" count="1" selected="0">
            <x v="43"/>
          </reference>
          <reference field="1" count="14">
            <x v="1"/>
            <x v="48"/>
            <x v="89"/>
            <x v="208"/>
            <x v="213"/>
            <x v="225"/>
            <x v="227"/>
            <x v="236"/>
            <x v="348"/>
            <x v="357"/>
            <x v="404"/>
            <x v="405"/>
            <x v="439"/>
            <x v="443"/>
          </reference>
          <reference field="2" count="1" selected="0">
            <x v="53"/>
          </reference>
        </references>
      </pivotArea>
    </format>
    <format dxfId="16798">
      <pivotArea dataOnly="0" labelOnly="1" fieldPosition="0">
        <references count="4">
          <reference field="0" count="1" selected="0">
            <x v="43"/>
          </reference>
          <reference field="1" count="1" selected="0">
            <x v="357"/>
          </reference>
          <reference field="2" count="1" selected="0">
            <x v="53"/>
          </reference>
          <reference field="3" count="1">
            <x v="3"/>
          </reference>
        </references>
      </pivotArea>
    </format>
    <format dxfId="1679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679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679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679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679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679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679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679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678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6788">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1678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678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678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678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6783">
      <pivotArea dataOnly="0" labelOnly="1" fieldPosition="0">
        <references count="2">
          <reference field="0" count="1" selected="0">
            <x v="43"/>
          </reference>
          <reference field="2" count="1" defaultSubtotal="1">
            <x v="53"/>
          </reference>
        </references>
      </pivotArea>
    </format>
    <format dxfId="16782">
      <pivotArea collapsedLevelsAreSubtotals="1" fieldPosition="0">
        <references count="2">
          <reference field="0" count="1" selected="0">
            <x v="44"/>
          </reference>
          <reference field="2" count="1" defaultSubtotal="1">
            <x v="7"/>
          </reference>
        </references>
      </pivotArea>
    </format>
    <format dxfId="16781">
      <pivotArea dataOnly="0" labelOnly="1" fieldPosition="0">
        <references count="2">
          <reference field="0" count="1" selected="0">
            <x v="44"/>
          </reference>
          <reference field="2" count="1">
            <x v="7"/>
          </reference>
        </references>
      </pivotArea>
    </format>
    <format dxfId="16780">
      <pivotArea dataOnly="0" labelOnly="1" fieldPosition="0">
        <references count="2">
          <reference field="0" count="1" selected="0">
            <x v="44"/>
          </reference>
          <reference field="2" count="1" defaultSubtotal="1">
            <x v="7"/>
          </reference>
        </references>
      </pivotArea>
    </format>
    <format dxfId="1677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677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677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677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677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677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677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677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677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677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676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676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676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676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676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6764">
      <pivotArea dataOnly="0" labelOnly="1" fieldPosition="0">
        <references count="2">
          <reference field="0" count="1" selected="0">
            <x v="44"/>
          </reference>
          <reference field="2" count="1" defaultSubtotal="1">
            <x v="7"/>
          </reference>
        </references>
      </pivotArea>
    </format>
    <format dxfId="16763">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6762">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6761">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6760">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6759">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6758">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6757">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6756">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6755">
      <pivotArea dataOnly="0" labelOnly="1" fieldPosition="0">
        <references count="2">
          <reference field="0" count="1" selected="0">
            <x v="45"/>
          </reference>
          <reference field="2" count="1" defaultSubtotal="1">
            <x v="29"/>
          </reference>
        </references>
      </pivotArea>
    </format>
    <format dxfId="16754">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6753">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6752">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6751">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6750">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6749">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6748">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6747">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6746">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6745">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6744">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6743">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6742">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6741">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6740">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6739">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6738">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6737">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6736">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6735">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6734">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6733">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6732">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6731">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6730">
      <pivotArea dataOnly="0" labelOnly="1" fieldPosition="0">
        <references count="2">
          <reference field="0" count="1" selected="0">
            <x v="46"/>
          </reference>
          <reference field="2" count="1" defaultSubtotal="1">
            <x v="25"/>
          </reference>
        </references>
      </pivotArea>
    </format>
    <format dxfId="16729">
      <pivotArea collapsedLevelsAreSubtotals="1" fieldPosition="0">
        <references count="2">
          <reference field="0" count="1" selected="0">
            <x v="47"/>
          </reference>
          <reference field="2" count="1" defaultSubtotal="1">
            <x v="24"/>
          </reference>
        </references>
      </pivotArea>
    </format>
    <format dxfId="16728">
      <pivotArea dataOnly="0" labelOnly="1" fieldPosition="0">
        <references count="2">
          <reference field="0" count="1" selected="0">
            <x v="47"/>
          </reference>
          <reference field="2" count="1">
            <x v="24"/>
          </reference>
        </references>
      </pivotArea>
    </format>
    <format dxfId="16727">
      <pivotArea dataOnly="0" labelOnly="1" fieldPosition="0">
        <references count="2">
          <reference field="0" count="1" selected="0">
            <x v="47"/>
          </reference>
          <reference field="2" count="1" defaultSubtotal="1">
            <x v="24"/>
          </reference>
        </references>
      </pivotArea>
    </format>
    <format dxfId="16726">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6725">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6724">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672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672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672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672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671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6718">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6717">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6716">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6715">
      <pivotArea collapsedLevelsAreSubtotals="1" fieldPosition="0">
        <references count="2">
          <reference field="0" count="1" selected="0">
            <x v="48"/>
          </reference>
          <reference field="2" count="1" defaultSubtotal="1">
            <x v="12"/>
          </reference>
        </references>
      </pivotArea>
    </format>
    <format dxfId="16714">
      <pivotArea dataOnly="0" labelOnly="1" fieldPosition="0">
        <references count="2">
          <reference field="0" count="1" selected="0">
            <x v="48"/>
          </reference>
          <reference field="2" count="1">
            <x v="12"/>
          </reference>
        </references>
      </pivotArea>
    </format>
    <format dxfId="16713">
      <pivotArea dataOnly="0" labelOnly="1" fieldPosition="0">
        <references count="2">
          <reference field="0" count="1" selected="0">
            <x v="48"/>
          </reference>
          <reference field="2" count="1" defaultSubtotal="1">
            <x v="12"/>
          </reference>
        </references>
      </pivotArea>
    </format>
    <format dxfId="1671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671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671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6709">
      <pivotArea collapsedLevelsAreSubtotals="1" fieldPosition="0">
        <references count="2">
          <reference field="0" count="1" selected="0">
            <x v="49"/>
          </reference>
          <reference field="2" count="1" defaultSubtotal="1">
            <x v="37"/>
          </reference>
        </references>
      </pivotArea>
    </format>
    <format dxfId="16708">
      <pivotArea dataOnly="0" labelOnly="1" fieldPosition="0">
        <references count="2">
          <reference field="0" count="1" selected="0">
            <x v="49"/>
          </reference>
          <reference field="2" count="1">
            <x v="37"/>
          </reference>
        </references>
      </pivotArea>
    </format>
    <format dxfId="16707">
      <pivotArea dataOnly="0" labelOnly="1" fieldPosition="0">
        <references count="2">
          <reference field="0" count="1" selected="0">
            <x v="49"/>
          </reference>
          <reference field="2" count="1" defaultSubtotal="1">
            <x v="37"/>
          </reference>
        </references>
      </pivotArea>
    </format>
    <format dxfId="16706">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6705">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6704">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6703">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6702">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6701">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6700">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6699">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6698">
      <pivotArea collapsedLevelsAreSubtotals="1" fieldPosition="0">
        <references count="2">
          <reference field="0" count="1" selected="0">
            <x v="50"/>
          </reference>
          <reference field="2" count="1" defaultSubtotal="1">
            <x v="32"/>
          </reference>
        </references>
      </pivotArea>
    </format>
    <format dxfId="16697">
      <pivotArea dataOnly="0" labelOnly="1" fieldPosition="0">
        <references count="2">
          <reference field="0" count="1" selected="0">
            <x v="50"/>
          </reference>
          <reference field="2" count="1">
            <x v="32"/>
          </reference>
        </references>
      </pivotArea>
    </format>
    <format dxfId="16696">
      <pivotArea dataOnly="0" labelOnly="1" fieldPosition="0">
        <references count="2">
          <reference field="0" count="1" selected="0">
            <x v="50"/>
          </reference>
          <reference field="2" count="1" defaultSubtotal="1">
            <x v="32"/>
          </reference>
        </references>
      </pivotArea>
    </format>
    <format dxfId="16695">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6694">
      <pivotArea collapsedLevelsAreSubtotals="1" fieldPosition="0">
        <references count="2">
          <reference field="0" count="1" selected="0">
            <x v="51"/>
          </reference>
          <reference field="2" count="1" defaultSubtotal="1">
            <x v="6"/>
          </reference>
        </references>
      </pivotArea>
    </format>
    <format dxfId="16693">
      <pivotArea dataOnly="0" labelOnly="1" fieldPosition="0">
        <references count="2">
          <reference field="0" count="1" selected="0">
            <x v="51"/>
          </reference>
          <reference field="2" count="1">
            <x v="6"/>
          </reference>
        </references>
      </pivotArea>
    </format>
    <format dxfId="16692">
      <pivotArea dataOnly="0" labelOnly="1" fieldPosition="0">
        <references count="2">
          <reference field="0" count="1" selected="0">
            <x v="51"/>
          </reference>
          <reference field="2" count="1" defaultSubtotal="1">
            <x v="6"/>
          </reference>
        </references>
      </pivotArea>
    </format>
    <format dxfId="16691">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6690">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6689">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6688">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6687">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668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668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6684">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6683">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6682">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6681">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6680">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6679">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6678">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6677">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6676">
      <pivotArea dataOnly="0" labelOnly="1" fieldPosition="0">
        <references count="2">
          <reference field="0" count="1" selected="0">
            <x v="47"/>
          </reference>
          <reference field="2" count="1" defaultSubtotal="1">
            <x v="24"/>
          </reference>
        </references>
      </pivotArea>
    </format>
    <format dxfId="16675">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6674">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667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6672">
      <pivotArea dataOnly="0" labelOnly="1" fieldPosition="0">
        <references count="2">
          <reference field="0" count="1" selected="0">
            <x v="48"/>
          </reference>
          <reference field="2" count="1" defaultSubtotal="1">
            <x v="12"/>
          </reference>
        </references>
      </pivotArea>
    </format>
    <format dxfId="1667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667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666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666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666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666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666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666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6663">
      <pivotArea dataOnly="0" labelOnly="1" fieldPosition="0">
        <references count="2">
          <reference field="0" count="1" selected="0">
            <x v="49"/>
          </reference>
          <reference field="2" count="1" defaultSubtotal="1">
            <x v="37"/>
          </reference>
        </references>
      </pivotArea>
    </format>
    <format dxfId="16662">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6661">
      <pivotArea dataOnly="0" labelOnly="1" fieldPosition="0">
        <references count="2">
          <reference field="0" count="1" selected="0">
            <x v="50"/>
          </reference>
          <reference field="2" count="1" defaultSubtotal="1">
            <x v="32"/>
          </reference>
        </references>
      </pivotArea>
    </format>
    <format dxfId="1666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665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665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665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6656">
      <pivotArea dataOnly="0" labelOnly="1" fieldPosition="0">
        <references count="2">
          <reference field="0" count="1" selected="0">
            <x v="51"/>
          </reference>
          <reference field="2" count="1" defaultSubtotal="1">
            <x v="6"/>
          </reference>
        </references>
      </pivotArea>
    </format>
    <format dxfId="16655">
      <pivotArea collapsedLevelsAreSubtotals="1" fieldPosition="0">
        <references count="2">
          <reference field="0" count="1" selected="0">
            <x v="52"/>
          </reference>
          <reference field="2" count="1" defaultSubtotal="1">
            <x v="44"/>
          </reference>
        </references>
      </pivotArea>
    </format>
    <format dxfId="16654">
      <pivotArea dataOnly="0" labelOnly="1" fieldPosition="0">
        <references count="2">
          <reference field="0" count="1" selected="0">
            <x v="52"/>
          </reference>
          <reference field="2" count="1">
            <x v="44"/>
          </reference>
        </references>
      </pivotArea>
    </format>
    <format dxfId="16653">
      <pivotArea dataOnly="0" labelOnly="1" fieldPosition="0">
        <references count="2">
          <reference field="0" count="1" selected="0">
            <x v="52"/>
          </reference>
          <reference field="2" count="1" defaultSubtotal="1">
            <x v="44"/>
          </reference>
        </references>
      </pivotArea>
    </format>
    <format dxfId="16652">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6651">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6650">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6649">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6648">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6647">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6646">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6645">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6644">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6643">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16642">
      <pivotArea collapsedLevelsAreSubtotals="1" fieldPosition="0">
        <references count="2">
          <reference field="0" count="1" selected="0">
            <x v="53"/>
          </reference>
          <reference field="2" count="1" defaultSubtotal="1">
            <x v="23"/>
          </reference>
        </references>
      </pivotArea>
    </format>
    <format dxfId="16641">
      <pivotArea dataOnly="0" labelOnly="1" fieldPosition="0">
        <references count="2">
          <reference field="0" count="1" selected="0">
            <x v="53"/>
          </reference>
          <reference field="2" count="1">
            <x v="23"/>
          </reference>
        </references>
      </pivotArea>
    </format>
    <format dxfId="16640">
      <pivotArea dataOnly="0" labelOnly="1" fieldPosition="0">
        <references count="2">
          <reference field="0" count="1" selected="0">
            <x v="53"/>
          </reference>
          <reference field="2" count="1" defaultSubtotal="1">
            <x v="23"/>
          </reference>
        </references>
      </pivotArea>
    </format>
    <format dxfId="16639">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6638">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6637">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6636">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6635">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6634">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6633">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16632">
      <pivotArea collapsedLevelsAreSubtotals="1" fieldPosition="0">
        <references count="2">
          <reference field="0" count="1" selected="0">
            <x v="54"/>
          </reference>
          <reference field="2" count="1" defaultSubtotal="1">
            <x v="14"/>
          </reference>
        </references>
      </pivotArea>
    </format>
    <format dxfId="16631">
      <pivotArea dataOnly="0" labelOnly="1" fieldPosition="0">
        <references count="2">
          <reference field="0" count="1" selected="0">
            <x v="54"/>
          </reference>
          <reference field="2" count="1">
            <x v="14"/>
          </reference>
        </references>
      </pivotArea>
    </format>
    <format dxfId="16630">
      <pivotArea dataOnly="0" labelOnly="1" fieldPosition="0">
        <references count="2">
          <reference field="0" count="1" selected="0">
            <x v="54"/>
          </reference>
          <reference field="2" count="1" defaultSubtotal="1">
            <x v="14"/>
          </reference>
        </references>
      </pivotArea>
    </format>
    <format dxfId="1662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662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662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6626">
      <pivotArea collapsedLevelsAreSubtotals="1" fieldPosition="0">
        <references count="2">
          <reference field="0" count="1" selected="0">
            <x v="55"/>
          </reference>
          <reference field="2" count="1" defaultSubtotal="1">
            <x v="63"/>
          </reference>
        </references>
      </pivotArea>
    </format>
    <format dxfId="16625">
      <pivotArea dataOnly="0" labelOnly="1" fieldPosition="0">
        <references count="2">
          <reference field="0" count="1" selected="0">
            <x v="55"/>
          </reference>
          <reference field="2" count="1">
            <x v="63"/>
          </reference>
        </references>
      </pivotArea>
    </format>
    <format dxfId="16624">
      <pivotArea dataOnly="0" labelOnly="1" fieldPosition="0">
        <references count="2">
          <reference field="0" count="1" selected="0">
            <x v="55"/>
          </reference>
          <reference field="2" count="1" defaultSubtotal="1">
            <x v="63"/>
          </reference>
        </references>
      </pivotArea>
    </format>
    <format dxfId="16623">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6622">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6621">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6620">
      <pivotArea collapsedLevelsAreSubtotals="1" fieldPosition="0">
        <references count="2">
          <reference field="0" count="1" selected="0">
            <x v="56"/>
          </reference>
          <reference field="2" count="1" defaultSubtotal="1">
            <x v="64"/>
          </reference>
        </references>
      </pivotArea>
    </format>
    <format dxfId="16619">
      <pivotArea dataOnly="0" labelOnly="1" fieldPosition="0">
        <references count="2">
          <reference field="0" count="1" selected="0">
            <x v="56"/>
          </reference>
          <reference field="2" count="1">
            <x v="64"/>
          </reference>
        </references>
      </pivotArea>
    </format>
    <format dxfId="16618">
      <pivotArea dataOnly="0" labelOnly="1" fieldPosition="0">
        <references count="2">
          <reference field="0" count="1" selected="0">
            <x v="56"/>
          </reference>
          <reference field="2" count="1" defaultSubtotal="1">
            <x v="64"/>
          </reference>
        </references>
      </pivotArea>
    </format>
    <format dxfId="16617">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6616">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6615">
      <pivotArea collapsedLevelsAreSubtotals="1" fieldPosition="0">
        <references count="2">
          <reference field="0" count="1" selected="0">
            <x v="57"/>
          </reference>
          <reference field="2" count="1" defaultSubtotal="1">
            <x v="48"/>
          </reference>
        </references>
      </pivotArea>
    </format>
    <format dxfId="16614">
      <pivotArea dataOnly="0" labelOnly="1" fieldPosition="0">
        <references count="2">
          <reference field="0" count="1" selected="0">
            <x v="57"/>
          </reference>
          <reference field="2" count="1">
            <x v="48"/>
          </reference>
        </references>
      </pivotArea>
    </format>
    <format dxfId="16613">
      <pivotArea dataOnly="0" labelOnly="1" fieldPosition="0">
        <references count="2">
          <reference field="0" count="1" selected="0">
            <x v="57"/>
          </reference>
          <reference field="2" count="1" defaultSubtotal="1">
            <x v="48"/>
          </reference>
        </references>
      </pivotArea>
    </format>
    <format dxfId="1661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661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661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6609">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6608">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6607">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6606">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660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660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660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6602">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6601">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6600">
      <pivotArea dataOnly="0" labelOnly="1" fieldPosition="0">
        <references count="2">
          <reference field="0" count="1" selected="0">
            <x v="52"/>
          </reference>
          <reference field="2" count="1" defaultSubtotal="1">
            <x v="44"/>
          </reference>
        </references>
      </pivotArea>
    </format>
    <format dxfId="16599">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1659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659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659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659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6594">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6593">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6592">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16591">
      <pivotArea dataOnly="0" labelOnly="1" fieldPosition="0">
        <references count="2">
          <reference field="0" count="1" selected="0">
            <x v="53"/>
          </reference>
          <reference field="2" count="1" defaultSubtotal="1">
            <x v="23"/>
          </reference>
        </references>
      </pivotArea>
    </format>
    <format dxfId="1659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658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658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6587">
      <pivotArea dataOnly="0" labelOnly="1" fieldPosition="0">
        <references count="2">
          <reference field="0" count="1" selected="0">
            <x v="54"/>
          </reference>
          <reference field="2" count="1" defaultSubtotal="1">
            <x v="14"/>
          </reference>
        </references>
      </pivotArea>
    </format>
    <format dxfId="1658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658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658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6583">
      <pivotArea dataOnly="0" labelOnly="1" fieldPosition="0">
        <references count="2">
          <reference field="0" count="1" selected="0">
            <x v="55"/>
          </reference>
          <reference field="2" count="1" defaultSubtotal="1">
            <x v="63"/>
          </reference>
        </references>
      </pivotArea>
    </format>
    <format dxfId="16582">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6581">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6580">
      <pivotArea dataOnly="0" labelOnly="1" fieldPosition="0">
        <references count="2">
          <reference field="0" count="1" selected="0">
            <x v="56"/>
          </reference>
          <reference field="2" count="1" defaultSubtotal="1">
            <x v="64"/>
          </reference>
        </references>
      </pivotArea>
    </format>
    <format dxfId="1657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657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657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6576">
      <pivotArea dataOnly="0" labelOnly="1" fieldPosition="0">
        <references count="2">
          <reference field="0" count="1" selected="0">
            <x v="57"/>
          </reference>
          <reference field="2" count="1" defaultSubtotal="1">
            <x v="48"/>
          </reference>
        </references>
      </pivotArea>
    </format>
    <format dxfId="16575">
      <pivotArea collapsedLevelsAreSubtotals="1" fieldPosition="0">
        <references count="2">
          <reference field="0" count="1" selected="0">
            <x v="58"/>
          </reference>
          <reference field="2" count="1" defaultSubtotal="1">
            <x v="15"/>
          </reference>
        </references>
      </pivotArea>
    </format>
    <format dxfId="16574">
      <pivotArea dataOnly="0" labelOnly="1" fieldPosition="0">
        <references count="2">
          <reference field="0" count="1" selected="0">
            <x v="58"/>
          </reference>
          <reference field="2" count="1">
            <x v="15"/>
          </reference>
        </references>
      </pivotArea>
    </format>
    <format dxfId="16573">
      <pivotArea dataOnly="0" labelOnly="1" fieldPosition="0">
        <references count="2">
          <reference field="0" count="1" selected="0">
            <x v="58"/>
          </reference>
          <reference field="2" count="1" defaultSubtotal="1">
            <x v="15"/>
          </reference>
        </references>
      </pivotArea>
    </format>
    <format dxfId="16572">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6571">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6570">
      <pivotArea collapsedLevelsAreSubtotals="1" fieldPosition="0">
        <references count="2">
          <reference field="0" count="1" selected="0">
            <x v="59"/>
          </reference>
          <reference field="2" count="1" defaultSubtotal="1">
            <x v="30"/>
          </reference>
        </references>
      </pivotArea>
    </format>
    <format dxfId="16569">
      <pivotArea dataOnly="0" labelOnly="1" fieldPosition="0">
        <references count="2">
          <reference field="0" count="1" selected="0">
            <x v="59"/>
          </reference>
          <reference field="2" count="1">
            <x v="30"/>
          </reference>
        </references>
      </pivotArea>
    </format>
    <format dxfId="16568">
      <pivotArea dataOnly="0" labelOnly="1" fieldPosition="0">
        <references count="2">
          <reference field="0" count="1" selected="0">
            <x v="59"/>
          </reference>
          <reference field="2" count="1" defaultSubtotal="1">
            <x v="30"/>
          </reference>
        </references>
      </pivotArea>
    </format>
    <format dxfId="16567">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6566">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6565">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6564">
      <pivotArea collapsedLevelsAreSubtotals="1" fieldPosition="0">
        <references count="2">
          <reference field="0" count="1" selected="0">
            <x v="60"/>
          </reference>
          <reference field="2" count="1" defaultSubtotal="1">
            <x v="27"/>
          </reference>
        </references>
      </pivotArea>
    </format>
    <format dxfId="16563">
      <pivotArea dataOnly="0" labelOnly="1" fieldPosition="0">
        <references count="2">
          <reference field="0" count="1" selected="0">
            <x v="60"/>
          </reference>
          <reference field="2" count="1">
            <x v="27"/>
          </reference>
        </references>
      </pivotArea>
    </format>
    <format dxfId="16562">
      <pivotArea dataOnly="0" labelOnly="1" fieldPosition="0">
        <references count="2">
          <reference field="0" count="1" selected="0">
            <x v="60"/>
          </reference>
          <reference field="2" count="1" defaultSubtotal="1">
            <x v="27"/>
          </reference>
        </references>
      </pivotArea>
    </format>
    <format dxfId="1656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656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6559">
      <pivotArea collapsedLevelsAreSubtotals="1" fieldPosition="0">
        <references count="2">
          <reference field="0" count="1" selected="0">
            <x v="61"/>
          </reference>
          <reference field="2" count="1" defaultSubtotal="1">
            <x v="1"/>
          </reference>
        </references>
      </pivotArea>
    </format>
    <format dxfId="16558">
      <pivotArea dataOnly="0" labelOnly="1" fieldPosition="0">
        <references count="2">
          <reference field="0" count="1" selected="0">
            <x v="61"/>
          </reference>
          <reference field="2" count="1">
            <x v="1"/>
          </reference>
        </references>
      </pivotArea>
    </format>
    <format dxfId="16557">
      <pivotArea dataOnly="0" labelOnly="1" fieldPosition="0">
        <references count="2">
          <reference field="0" count="1" selected="0">
            <x v="61"/>
          </reference>
          <reference field="2" count="1" defaultSubtotal="1">
            <x v="1"/>
          </reference>
        </references>
      </pivotArea>
    </format>
    <format dxfId="1655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655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655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6553">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6552">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6551">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6550">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6549">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6548">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6547">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6546">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6545">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6544">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6543">
      <pivotArea collapsedLevelsAreSubtotals="1" fieldPosition="0">
        <references count="2">
          <reference field="0" count="1" selected="0">
            <x v="62"/>
          </reference>
          <reference field="2" count="1" defaultSubtotal="1">
            <x v="59"/>
          </reference>
        </references>
      </pivotArea>
    </format>
    <format dxfId="16542">
      <pivotArea dataOnly="0" labelOnly="1" fieldPosition="0">
        <references count="2">
          <reference field="0" count="1" selected="0">
            <x v="62"/>
          </reference>
          <reference field="2" count="1">
            <x v="59"/>
          </reference>
        </references>
      </pivotArea>
    </format>
    <format dxfId="16541">
      <pivotArea dataOnly="0" labelOnly="1" fieldPosition="0">
        <references count="2">
          <reference field="0" count="1" selected="0">
            <x v="62"/>
          </reference>
          <reference field="2" count="1" defaultSubtotal="1">
            <x v="59"/>
          </reference>
        </references>
      </pivotArea>
    </format>
    <format dxfId="16540">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6539">
      <pivotArea collapsedLevelsAreSubtotals="1" fieldPosition="0">
        <references count="2">
          <reference field="0" count="1" selected="0">
            <x v="63"/>
          </reference>
          <reference field="2" count="1" defaultSubtotal="1">
            <x v="21"/>
          </reference>
        </references>
      </pivotArea>
    </format>
    <format dxfId="16538">
      <pivotArea dataOnly="0" labelOnly="1" fieldPosition="0">
        <references count="2">
          <reference field="0" count="1" selected="0">
            <x v="63"/>
          </reference>
          <reference field="2" count="1">
            <x v="21"/>
          </reference>
        </references>
      </pivotArea>
    </format>
    <format dxfId="16537">
      <pivotArea dataOnly="0" labelOnly="1" fieldPosition="0">
        <references count="2">
          <reference field="0" count="1" selected="0">
            <x v="63"/>
          </reference>
          <reference field="2" count="1" defaultSubtotal="1">
            <x v="21"/>
          </reference>
        </references>
      </pivotArea>
    </format>
    <format dxfId="16536">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6535">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6534">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6533">
      <pivotArea collapsedLevelsAreSubtotals="1" fieldPosition="0">
        <references count="2">
          <reference field="0" count="1" selected="0">
            <x v="65"/>
          </reference>
          <reference field="2" count="1" defaultSubtotal="1">
            <x v="11"/>
          </reference>
        </references>
      </pivotArea>
    </format>
    <format dxfId="16532">
      <pivotArea dataOnly="0" labelOnly="1" fieldPosition="0">
        <references count="2">
          <reference field="0" count="1" selected="0">
            <x v="65"/>
          </reference>
          <reference field="2" count="1">
            <x v="11"/>
          </reference>
        </references>
      </pivotArea>
    </format>
    <format dxfId="16531">
      <pivotArea dataOnly="0" labelOnly="1" fieldPosition="0">
        <references count="2">
          <reference field="0" count="1" selected="0">
            <x v="65"/>
          </reference>
          <reference field="2" count="1" defaultSubtotal="1">
            <x v="11"/>
          </reference>
        </references>
      </pivotArea>
    </format>
    <format dxfId="1653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6529">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16528">
      <pivotArea collapsedLevelsAreSubtotals="1" fieldPosition="0">
        <references count="2">
          <reference field="0" count="1" selected="0">
            <x v="67"/>
          </reference>
          <reference field="2" count="1" defaultSubtotal="1">
            <x v="56"/>
          </reference>
        </references>
      </pivotArea>
    </format>
    <format dxfId="16527">
      <pivotArea dataOnly="0" labelOnly="1" fieldPosition="0">
        <references count="2">
          <reference field="0" count="1" selected="0">
            <x v="67"/>
          </reference>
          <reference field="2" count="1">
            <x v="56"/>
          </reference>
        </references>
      </pivotArea>
    </format>
    <format dxfId="16526">
      <pivotArea dataOnly="0" labelOnly="1" fieldPosition="0">
        <references count="2">
          <reference field="0" count="1" selected="0">
            <x v="67"/>
          </reference>
          <reference field="2" count="1" defaultSubtotal="1">
            <x v="56"/>
          </reference>
        </references>
      </pivotArea>
    </format>
    <format dxfId="16525">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6524">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16523">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6522">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6521">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6520">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6519">
      <pivotArea dataOnly="0" labelOnly="1" fieldPosition="0">
        <references count="2">
          <reference field="0" count="1" selected="0">
            <x v="58"/>
          </reference>
          <reference field="2" count="1" defaultSubtotal="1">
            <x v="15"/>
          </reference>
        </references>
      </pivotArea>
    </format>
    <format dxfId="16518">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6517">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6516">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6515">
      <pivotArea dataOnly="0" labelOnly="1" fieldPosition="0">
        <references count="2">
          <reference field="0" count="1" selected="0">
            <x v="59"/>
          </reference>
          <reference field="2" count="1" defaultSubtotal="1">
            <x v="30"/>
          </reference>
        </references>
      </pivotArea>
    </format>
    <format dxfId="16514">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6513">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6512">
      <pivotArea dataOnly="0" labelOnly="1" fieldPosition="0">
        <references count="2">
          <reference field="0" count="1" selected="0">
            <x v="60"/>
          </reference>
          <reference field="2" count="1" defaultSubtotal="1">
            <x v="27"/>
          </reference>
        </references>
      </pivotArea>
    </format>
    <format dxfId="1651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651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650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650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650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650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650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650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650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650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650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650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649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6498">
      <pivotArea dataOnly="0" labelOnly="1" fieldPosition="0">
        <references count="2">
          <reference field="0" count="1" selected="0">
            <x v="61"/>
          </reference>
          <reference field="2" count="1" defaultSubtotal="1">
            <x v="1"/>
          </reference>
        </references>
      </pivotArea>
    </format>
    <format dxfId="16497">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6496">
      <pivotArea dataOnly="0" labelOnly="1" fieldPosition="0">
        <references count="2">
          <reference field="0" count="1" selected="0">
            <x v="62"/>
          </reference>
          <reference field="2" count="1" defaultSubtotal="1">
            <x v="59"/>
          </reference>
        </references>
      </pivotArea>
    </format>
    <format dxfId="16495">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6494">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6493">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6492">
      <pivotArea dataOnly="0" labelOnly="1" fieldPosition="0">
        <references count="2">
          <reference field="0" count="1" selected="0">
            <x v="63"/>
          </reference>
          <reference field="2" count="1" defaultSubtotal="1">
            <x v="21"/>
          </reference>
        </references>
      </pivotArea>
    </format>
    <format dxfId="1649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6490">
      <pivotArea dataOnly="0" labelOnly="1" fieldPosition="0">
        <references count="2">
          <reference field="0" count="1" selected="0">
            <x v="65"/>
          </reference>
          <reference field="2" count="1" defaultSubtotal="1">
            <x v="11"/>
          </reference>
        </references>
      </pivotArea>
    </format>
    <format dxfId="16489">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16488">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6487">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16486">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6485">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6484">
      <pivotArea dataOnly="0" labelOnly="1" fieldPosition="0">
        <references count="2">
          <reference field="0" count="1" selected="0">
            <x v="67"/>
          </reference>
          <reference field="2" count="1" defaultSubtotal="1">
            <x v="56"/>
          </reference>
        </references>
      </pivotArea>
    </format>
    <format dxfId="16483">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6482">
      <pivotArea dataOnly="0" labelOnly="1" fieldPosition="0">
        <references count="2">
          <reference field="0" count="1" selected="0">
            <x v="29"/>
          </reference>
          <reference field="2" count="1" defaultSubtotal="1">
            <x v="66"/>
          </reference>
        </references>
      </pivotArea>
    </format>
    <format dxfId="16481">
      <pivotArea collapsedLevelsAreSubtotals="1" fieldPosition="0">
        <references count="2">
          <reference field="0" count="1" selected="0">
            <x v="29"/>
          </reference>
          <reference field="2" count="1" defaultSubtotal="1">
            <x v="66"/>
          </reference>
        </references>
      </pivotArea>
    </format>
    <format dxfId="16480">
      <pivotArea dataOnly="0" labelOnly="1" outline="0" fieldPosition="0">
        <references count="1">
          <reference field="4294967294" count="3">
            <x v="0"/>
            <x v="1"/>
            <x v="2"/>
          </reference>
        </references>
      </pivotArea>
    </format>
    <format dxfId="16479">
      <pivotArea collapsedLevelsAreSubtotals="1" fieldPosition="0">
        <references count="2">
          <reference field="0" count="1" selected="0">
            <x v="0"/>
          </reference>
          <reference field="2" count="1" defaultSubtotal="1">
            <x v="9"/>
          </reference>
        </references>
      </pivotArea>
    </format>
    <format dxfId="16478">
      <pivotArea dataOnly="0" labelOnly="1" fieldPosition="0">
        <references count="2">
          <reference field="0" count="1" selected="0">
            <x v="0"/>
          </reference>
          <reference field="2" count="1" defaultSubtotal="1">
            <x v="9"/>
          </reference>
        </references>
      </pivotArea>
    </format>
    <format dxfId="1647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647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6475">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6474">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6473">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6472">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6471">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6470">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6469">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6468">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6467">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6466">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6465">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6464">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6463">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6462">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6461">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6460">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6459">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6458">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6457">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6456">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6455">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6454">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6453">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6452">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6451">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6450">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644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6448">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6447">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6446">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6445">
      <pivotArea dataOnly="0" labelOnly="1" fieldPosition="0">
        <references count="2">
          <reference field="0" count="1" selected="0">
            <x v="51"/>
          </reference>
          <reference field="2" count="1" defaultSubtotal="1">
            <x v="32"/>
          </reference>
        </references>
      </pivotArea>
    </format>
    <format dxfId="1644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6443">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644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644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644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643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643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643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643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643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643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643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643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643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643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642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642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642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642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642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6424">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6423">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6422">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6421">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6420">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6419">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6418">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6417">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6416">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6415">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6414">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6413">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6412">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6411">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6410">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640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640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640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640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640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640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640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6402">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640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640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639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639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639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639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639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639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639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639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639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639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638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638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638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638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638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638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638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638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638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638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637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637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637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637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637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637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637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637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637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637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636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636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636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636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6365">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6364">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6363">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6362">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6361">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6360">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6359">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6358">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6357">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6356">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6355">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6354">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6353">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6352">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6351">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6350">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6349">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6348">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6347">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6346">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6345">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6344">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6343">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6342">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6341">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6340">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6339">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6338">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6337">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6336">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6335">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6334">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6333">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6332">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6331">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6330">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6329">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6328">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6327">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6326">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6325">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6324">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6323">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6322">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6321">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6320">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6319">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6318">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6317">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6316">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6315">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6314">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6313">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6312">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6311">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6310">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6309">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6308">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6307">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6306">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6305">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6304">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6303">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6302">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6301">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6300">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6299">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6298">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6297">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6296">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6295">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6294">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6293">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6292">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6291">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6290">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6289">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6288">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6287">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6286">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6285">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6284">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6283">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6282">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6281">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6280">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6279">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6278">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6277">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6276">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6275">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6274">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6273">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6272">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6271">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6270">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6269">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6268">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6267">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6266">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6265">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6264">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6263">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6262">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6261">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6260">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6259">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6258">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6257">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6256">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6255">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6254">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6253">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6252">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6251">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6250">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6249">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6248">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6247">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6246">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6245">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6244">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6243">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6242">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6241">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6240">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6239">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6238">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6237">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6236">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6235">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6234">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6233">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6232">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6231">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6230">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6229">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6228">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6227">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6226">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6225">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6224">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6223">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6222">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6221">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6220">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6219">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6218">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6217">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6216">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6215">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621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621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621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621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621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620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620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6207">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6206">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620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6204">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6203">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6202">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620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620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6199">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6198">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6197">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6196">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6195">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6194">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6193">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6192">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6191">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6190">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6189">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6188">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6187">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6186">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6185">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6184">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6183">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6182">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6181">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6180">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6179">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6178">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6177">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6176">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6175">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6174">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6173">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6172">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6171">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6170">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6169">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6168">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6167">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6166">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6165">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6164">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6163">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6162">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6161">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6160">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6159">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6158">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6157">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6156">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6155">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6154">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6153">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6152">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6151">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6150">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6149">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6148">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6147">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6146">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6145">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6144">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6143">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6142">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6141">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6140">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6139">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6138">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6137">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6136">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6135">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6134">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6133">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6132">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6131">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6130">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6129">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6128">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6127">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6126">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6125">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6124">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6123">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6122">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6121">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6120">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6119">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6118">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6117">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6116">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6115">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6114">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6113">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6112">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6111">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6110">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6109">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6108">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6107">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6106">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6105">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6104">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6103">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6102">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6101">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6100">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6099">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6098">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6097">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6096">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6095">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6094">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6093">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6092">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6091">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6090">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6089">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6088">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6087">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6086">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6085">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6084">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6083">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6082">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6081">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6080">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6079">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6078">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6077">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6076">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6075">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6074">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6073">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6072">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6071">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6070">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6069">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6068">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6067">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6066">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6065">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6064">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6063">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6062">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6061">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6060">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6059">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6058">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6057">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6056">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6055">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6054">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6053">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6052">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6051">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6050">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6049">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6048">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6047">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6046">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6045">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6044">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6043">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6042">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6041">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6040">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6039">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6038">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6037">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6036">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6035">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6034">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6033">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6032">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6031">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6030">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6029">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6028">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6027">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6026">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6025">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6024">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6023">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6022">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6021">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6020">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6019">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6018">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6017">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6016">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6015">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6014">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6013">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6012">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6011">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6010">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6009">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6008">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600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600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600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600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600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600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600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600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599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599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599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599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599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599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5993">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5992">
      <pivotArea dataOnly="0" labelOnly="1" fieldPosition="0">
        <references count="5">
          <reference field="0" count="1" selected="0">
            <x v="51"/>
          </reference>
          <reference field="1" count="1" selected="0">
            <x v="558"/>
          </reference>
          <reference field="2" count="1" selected="0">
            <x v="32"/>
          </reference>
          <reference field="3" count="1" selected="0">
            <x v="3"/>
          </reference>
          <reference field="4" count="1">
            <x v="343"/>
          </reference>
        </references>
      </pivotArea>
    </format>
    <format dxfId="15991">
      <pivotArea dataOnly="0" labelOnly="1" fieldPosition="0">
        <references count="2">
          <reference field="0" count="1" selected="0">
            <x v="51"/>
          </reference>
          <reference field="2" count="1" defaultSubtotal="1">
            <x v="32"/>
          </reference>
        </references>
      </pivotArea>
    </format>
    <format dxfId="15990">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5989">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5988">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5987">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5986">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5985">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5984">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5983">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5982">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5981">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5980">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5979">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5978">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5977">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5976">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5975">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5974">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5973">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5972">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5971">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597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596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596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596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5966">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5965">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5964">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5963">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5962">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5961">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5960">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5959">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5958">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5957">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5956">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5955">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5954">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5953">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5952">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5951">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5950">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5949">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5948">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594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594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5945">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5944">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5943">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5942">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5941">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594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593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593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593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593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593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5934">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5933">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5932">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5931">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5930">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5929">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5928">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5927">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5926">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5925">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5924">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5923">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5922">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5921">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5920">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5919">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5918">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5917">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5916">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5915">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5914">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5913">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5912">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5911">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591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590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590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590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590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590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5904">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5903">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5902">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5901">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5900">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5899">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5898">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5897">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5896">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5895">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5894">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5893">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5892">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5891">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5890">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5889">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5888">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5887">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5886">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5885">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5884">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5883">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5882">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5881">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5880">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5879">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5878">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5877">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5876">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5875">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5874">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5873">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5872">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5871">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5870">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5869">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5868">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5867">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5866">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5865">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5864">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5863">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5862">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5861">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5860">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5859">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5858">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5857">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5856">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5855">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5854">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5853">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5852">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5851">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5850">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5849">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5848">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5847">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5846">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5845">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5844">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5843">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5842">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5841">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5840">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5839">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5838">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5837">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5836">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5835">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5834">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5833">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5832">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5831">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5830">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5829">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5828">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5827">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5826">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5825">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5824">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5823">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5822">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5821">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5820">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5819">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5818">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5817">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5816">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5815">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5814">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5813">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5812">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5811">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5810">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5809">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5808">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5807">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5806">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5805">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5804">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5803">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5802">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5801">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5800">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5799">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5798">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5797">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5796">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5795">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5794">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5793">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5792">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5791">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5790">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5789">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5788">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5787">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5786">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5785">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5784">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5783">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5782">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5781">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5780">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5779">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5778">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5777">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5776">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5775">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5774">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5773">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5772">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5771">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5770">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5769">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576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576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5766">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5765">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5764">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5763">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5762">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5761">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5760">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5759">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5758">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5757">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5756">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5755">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5754">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5753">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5752">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5751">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5750">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5749">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5748">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5747">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5746">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5745">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5744">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5743">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5742">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5741">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5740">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5739">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5738">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5737">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5736">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5735">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5734">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5733">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5732">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5731">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573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572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572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5727">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5726">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5725">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5724">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5723">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5722">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5721">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5720">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5719">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5718">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5717">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5716">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571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571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571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571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571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571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570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570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570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570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570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570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570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570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570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570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569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569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569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569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5695">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569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569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569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569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569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568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568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568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568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568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568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568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568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568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568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567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567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5677">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5676">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5675">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5674">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5673">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5672">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5671">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5670">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5669">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5668">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5667">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5666">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5665">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566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566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566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566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566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565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565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565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565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565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565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565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565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565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565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564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564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564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564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564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564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564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564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564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564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5639">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563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563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563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563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563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563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563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563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563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5629">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5628">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562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562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562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562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562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562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562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562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561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5618">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5617">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5616">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5615">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5614">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5613">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5612">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5611">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5610">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5609">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5608">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5607">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5606">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5605">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5604">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5603">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5602">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5601">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5600">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5599">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5598">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5597">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5596">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5595">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5594">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5593">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5592">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5591">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5590">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5589">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5588">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5587">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5586">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5585">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5584">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5583">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5582">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5581">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5580">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5579">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5578">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5577">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5576">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5575">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5574">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5573">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5572">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5571">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5570">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5569">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5568">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5567">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5566">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5565">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5564">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5563">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5562">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5561">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5560">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5559">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5558">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5557">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5556">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5555">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5554">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5553">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5552">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5551">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5550">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5549">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5548">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5547">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5546">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5545">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5544">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5543">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5542">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5541">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5540">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5539">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5538">
      <pivotArea dataOnly="0" labelOnly="1" fieldPosition="0">
        <references count="5">
          <reference field="0" count="1" selected="0">
            <x v="51"/>
          </reference>
          <reference field="1" count="1" selected="0">
            <x v="558"/>
          </reference>
          <reference field="2" count="1" selected="0">
            <x v="32"/>
          </reference>
          <reference field="3" count="1" selected="0">
            <x v="3"/>
          </reference>
          <reference field="4" count="1">
            <x v="343"/>
          </reference>
        </references>
      </pivotArea>
    </format>
    <format dxfId="1553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553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553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553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553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553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553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553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552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552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552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552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552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5524">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5523">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5522">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552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552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551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551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5517">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551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551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5514">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5513">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5512">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5511">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5510">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5509">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5508">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5507">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5506">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5505">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5504">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5503">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5502">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5501">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5500">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5499">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5498">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5497">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5496">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5495">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5494">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5493">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5492">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5491">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5490">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5489">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5488">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5487">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5486">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5485">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5484">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5483">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5482">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5481">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5480">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5479">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5478">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5477">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5476">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5475">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5474">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5473">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5472">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5471">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5470">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5469">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5468">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5467">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5466">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5465">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5464">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5463">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5462">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5461">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5460">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5459">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5458">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5457">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5456">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5455">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5454">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5453">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5452">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5451">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5450">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544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544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544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544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544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544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544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544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544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544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543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543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543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543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543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543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543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543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543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5430">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5429">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5428">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5427">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5426">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5425">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5424">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5423">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5422">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5421">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5420">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5419">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5418">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5417">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5416">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5415">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5414">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5413">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5412">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5411">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5410">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5409">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5408">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5407">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5406">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5405">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5404">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5403">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5402">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5401">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5400">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5399">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5398">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5397">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5396">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5395">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5394">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5393">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5392">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5391">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5390">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5389">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5388">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5387">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5386">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5385">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5384">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5383">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5382">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5381">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5380">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5379">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5378">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5377">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5376">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5375">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5374">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5373">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5372">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5371">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5370">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5369">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5368">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5367">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5366">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5365">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5364">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5363">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5362">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5361">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5360">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5359">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5358">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5357">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5356">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5355">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5354">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5353">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5352">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5351">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5350">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5349">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534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534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534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534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534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534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5342">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5341">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5340">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5339">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5338">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5337">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5336">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5335">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5334">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5333">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5332">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5331">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5330">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5329">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5328">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5327">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5326">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5325">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5324">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5323">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5322">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5321">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5320">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5319">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5318">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5317">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5316">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531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531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531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531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531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531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530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530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530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530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530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530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530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530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530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530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529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5298">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5297">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5296">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5295">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5294">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5293">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5292">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5291">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5290">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528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528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528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528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528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528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528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528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528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5280">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5279">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5278">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5277">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5276">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5275">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5274">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5273">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5272">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5271">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5270">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5269">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5268">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5267">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5266">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526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526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5263">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5262">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5261">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5260">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5259">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5258">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5257">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5256">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5255">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5254">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5253">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5252">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5251">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5250">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5249">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5248">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5247">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5246">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5245">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5244">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5243">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5242">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5241">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5240">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5239">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5238">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5237">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5236">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5235">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5234">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5233">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5232">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5231">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5230">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5229">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5228">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5227">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5226">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5225">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5224">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5223">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5222">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5221">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5220">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5219">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5218">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5217">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5216">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5215">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5214">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5213">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5212">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521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521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520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520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520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520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520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520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520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520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520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520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519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519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519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519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519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519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519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519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519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519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518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518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518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518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518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518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518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518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518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518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517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517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517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517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517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517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517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517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517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517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516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516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516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516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516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516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516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516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516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516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515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515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515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515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515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515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515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515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515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515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514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514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514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514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514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514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514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514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5141">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5140">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5139">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5138">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5137">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5136">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5135">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5134">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5133">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5132">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5131">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5130">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5129">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5128">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5127">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5126">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5125">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5124">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5123">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5122">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5121">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5120">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5119">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5118">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5117">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5116">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5115">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5114">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5113">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5112">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5111">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5110">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5109">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5108">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5107">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5106">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5105">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5104">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5103">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5102">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5101">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5100">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5099">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5098">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5097">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5096">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5095">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509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509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509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509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509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508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508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508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5086">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5085">
      <pivotArea outline="0" collapsedLevelsAreSubtotals="1" fieldPosition="0"/>
    </format>
    <format dxfId="15084">
      <pivotArea field="4" type="button" dataOnly="0" labelOnly="1" outline="0" axis="axisRow" fieldPosition="4"/>
    </format>
    <format dxfId="15083">
      <pivotArea dataOnly="0" labelOnly="1" grandRow="1" outline="0" fieldPosition="0"/>
    </format>
    <format dxfId="15082">
      <pivotArea dataOnly="0" labelOnly="1" fieldPosition="0">
        <references count="2">
          <reference field="0" count="1" selected="0">
            <x v="0"/>
          </reference>
          <reference field="2" count="1" defaultSubtotal="1">
            <x v="9"/>
          </reference>
        </references>
      </pivotArea>
    </format>
    <format dxfId="15081">
      <pivotArea dataOnly="0" labelOnly="1" fieldPosition="0">
        <references count="2">
          <reference field="0" count="1" selected="0">
            <x v="2"/>
          </reference>
          <reference field="2" count="1" defaultSubtotal="1">
            <x v="8"/>
          </reference>
        </references>
      </pivotArea>
    </format>
    <format dxfId="15080">
      <pivotArea dataOnly="0" labelOnly="1" fieldPosition="0">
        <references count="2">
          <reference field="0" count="1" selected="0">
            <x v="3"/>
          </reference>
          <reference field="2" count="1" defaultSubtotal="1">
            <x v="20"/>
          </reference>
        </references>
      </pivotArea>
    </format>
    <format dxfId="15079">
      <pivotArea dataOnly="0" labelOnly="1" fieldPosition="0">
        <references count="2">
          <reference field="0" count="1" selected="0">
            <x v="4"/>
          </reference>
          <reference field="2" count="1" defaultSubtotal="1">
            <x v="47"/>
          </reference>
        </references>
      </pivotArea>
    </format>
    <format dxfId="15078">
      <pivotArea dataOnly="0" labelOnly="1" fieldPosition="0">
        <references count="2">
          <reference field="0" count="1" selected="0">
            <x v="5"/>
          </reference>
          <reference field="2" count="1" defaultSubtotal="1">
            <x v="2"/>
          </reference>
        </references>
      </pivotArea>
    </format>
    <format dxfId="15077">
      <pivotArea dataOnly="0" labelOnly="1" fieldPosition="0">
        <references count="2">
          <reference field="0" count="1" selected="0">
            <x v="6"/>
          </reference>
          <reference field="2" count="1" defaultSubtotal="1">
            <x v="43"/>
          </reference>
        </references>
      </pivotArea>
    </format>
    <format dxfId="15076">
      <pivotArea dataOnly="0" labelOnly="1" fieldPosition="0">
        <references count="2">
          <reference field="0" count="1" selected="0">
            <x v="7"/>
          </reference>
          <reference field="2" count="1" defaultSubtotal="1">
            <x v="17"/>
          </reference>
        </references>
      </pivotArea>
    </format>
    <format dxfId="15075">
      <pivotArea dataOnly="0" labelOnly="1" fieldPosition="0">
        <references count="2">
          <reference field="0" count="1" selected="0">
            <x v="8"/>
          </reference>
          <reference field="2" count="1" defaultSubtotal="1">
            <x v="26"/>
          </reference>
        </references>
      </pivotArea>
    </format>
    <format dxfId="15074">
      <pivotArea dataOnly="0" labelOnly="1" fieldPosition="0">
        <references count="2">
          <reference field="0" count="1" selected="0">
            <x v="9"/>
          </reference>
          <reference field="2" count="1" defaultSubtotal="1">
            <x v="13"/>
          </reference>
        </references>
      </pivotArea>
    </format>
    <format dxfId="15073">
      <pivotArea dataOnly="0" labelOnly="1" fieldPosition="0">
        <references count="2">
          <reference field="0" count="1" selected="0">
            <x v="10"/>
          </reference>
          <reference field="2" count="1" defaultSubtotal="1">
            <x v="41"/>
          </reference>
        </references>
      </pivotArea>
    </format>
    <format dxfId="15072">
      <pivotArea dataOnly="0" labelOnly="1" fieldPosition="0">
        <references count="2">
          <reference field="0" count="1" selected="0">
            <x v="11"/>
          </reference>
          <reference field="2" count="1" defaultSubtotal="1">
            <x v="54"/>
          </reference>
        </references>
      </pivotArea>
    </format>
    <format dxfId="15071">
      <pivotArea dataOnly="0" labelOnly="1" fieldPosition="0">
        <references count="2">
          <reference field="0" count="1" selected="0">
            <x v="12"/>
          </reference>
          <reference field="2" count="1" defaultSubtotal="1">
            <x v="22"/>
          </reference>
        </references>
      </pivotArea>
    </format>
    <format dxfId="15070">
      <pivotArea dataOnly="0" labelOnly="1" fieldPosition="0">
        <references count="2">
          <reference field="0" count="1" selected="0">
            <x v="13"/>
          </reference>
          <reference field="2" count="1" defaultSubtotal="1">
            <x v="16"/>
          </reference>
        </references>
      </pivotArea>
    </format>
    <format dxfId="15069">
      <pivotArea dataOnly="0" labelOnly="1" fieldPosition="0">
        <references count="2">
          <reference field="0" count="1" selected="0">
            <x v="14"/>
          </reference>
          <reference field="2" count="1" defaultSubtotal="1">
            <x v="4"/>
          </reference>
        </references>
      </pivotArea>
    </format>
    <format dxfId="15068">
      <pivotArea dataOnly="0" labelOnly="1" fieldPosition="0">
        <references count="2">
          <reference field="0" count="1" selected="0">
            <x v="15"/>
          </reference>
          <reference field="2" count="1" defaultSubtotal="1">
            <x v="42"/>
          </reference>
        </references>
      </pivotArea>
    </format>
    <format dxfId="15067">
      <pivotArea dataOnly="0" labelOnly="1" fieldPosition="0">
        <references count="2">
          <reference field="0" count="1" selected="0">
            <x v="16"/>
          </reference>
          <reference field="2" count="1" defaultSubtotal="1">
            <x v="36"/>
          </reference>
        </references>
      </pivotArea>
    </format>
    <format dxfId="15066">
      <pivotArea dataOnly="0" labelOnly="1" fieldPosition="0">
        <references count="2">
          <reference field="0" count="1" selected="0">
            <x v="17"/>
          </reference>
          <reference field="2" count="1" defaultSubtotal="1">
            <x v="5"/>
          </reference>
        </references>
      </pivotArea>
    </format>
    <format dxfId="15065">
      <pivotArea dataOnly="0" labelOnly="1" fieldPosition="0">
        <references count="2">
          <reference field="0" count="1" selected="0">
            <x v="18"/>
          </reference>
          <reference field="2" count="1" defaultSubtotal="1">
            <x v="33"/>
          </reference>
        </references>
      </pivotArea>
    </format>
    <format dxfId="15064">
      <pivotArea dataOnly="0" labelOnly="1" fieldPosition="0">
        <references count="2">
          <reference field="0" count="1" selected="0">
            <x v="19"/>
          </reference>
          <reference field="2" count="1" defaultSubtotal="1">
            <x v="0"/>
          </reference>
        </references>
      </pivotArea>
    </format>
    <format dxfId="15063">
      <pivotArea dataOnly="0" labelOnly="1" fieldPosition="0">
        <references count="2">
          <reference field="0" count="1" selected="0">
            <x v="20"/>
          </reference>
          <reference field="2" count="1" defaultSubtotal="1">
            <x v="46"/>
          </reference>
        </references>
      </pivotArea>
    </format>
    <format dxfId="15062">
      <pivotArea dataOnly="0" labelOnly="1" fieldPosition="0">
        <references count="2">
          <reference field="0" count="1" selected="0">
            <x v="21"/>
          </reference>
          <reference field="2" count="1" defaultSubtotal="1">
            <x v="31"/>
          </reference>
        </references>
      </pivotArea>
    </format>
    <format dxfId="15061">
      <pivotArea dataOnly="0" labelOnly="1" fieldPosition="0">
        <references count="2">
          <reference field="0" count="1" selected="0">
            <x v="22"/>
          </reference>
          <reference field="2" count="1" defaultSubtotal="1">
            <x v="34"/>
          </reference>
        </references>
      </pivotArea>
    </format>
    <format dxfId="15060">
      <pivotArea dataOnly="0" labelOnly="1" fieldPosition="0">
        <references count="2">
          <reference field="0" count="1" selected="0">
            <x v="23"/>
          </reference>
          <reference field="2" count="1" defaultSubtotal="1">
            <x v="52"/>
          </reference>
        </references>
      </pivotArea>
    </format>
    <format dxfId="15059">
      <pivotArea dataOnly="0" labelOnly="1" fieldPosition="0">
        <references count="2">
          <reference field="0" count="1" selected="0">
            <x v="24"/>
          </reference>
          <reference field="2" count="1" defaultSubtotal="1">
            <x v="40"/>
          </reference>
        </references>
      </pivotArea>
    </format>
    <format dxfId="15058">
      <pivotArea dataOnly="0" labelOnly="1" fieldPosition="0">
        <references count="2">
          <reference field="0" count="1" selected="0">
            <x v="25"/>
          </reference>
          <reference field="2" count="1" defaultSubtotal="1">
            <x v="50"/>
          </reference>
        </references>
      </pivotArea>
    </format>
    <format dxfId="15057">
      <pivotArea dataOnly="0" labelOnly="1" fieldPosition="0">
        <references count="2">
          <reference field="0" count="1" selected="0">
            <x v="26"/>
          </reference>
          <reference field="2" count="1" defaultSubtotal="1">
            <x v="49"/>
          </reference>
        </references>
      </pivotArea>
    </format>
    <format dxfId="15056">
      <pivotArea dataOnly="0" labelOnly="1" fieldPosition="0">
        <references count="2">
          <reference field="0" count="1" selected="0">
            <x v="27"/>
          </reference>
          <reference field="2" count="1" defaultSubtotal="1">
            <x v="39"/>
          </reference>
        </references>
      </pivotArea>
    </format>
    <format dxfId="15055">
      <pivotArea dataOnly="0" labelOnly="1" fieldPosition="0">
        <references count="2">
          <reference field="0" count="1" selected="0">
            <x v="28"/>
          </reference>
          <reference field="2" count="1" defaultSubtotal="1">
            <x v="58"/>
          </reference>
        </references>
      </pivotArea>
    </format>
    <format dxfId="15054">
      <pivotArea dataOnly="0" labelOnly="1" fieldPosition="0">
        <references count="2">
          <reference field="0" count="1" selected="0">
            <x v="30"/>
          </reference>
          <reference field="2" count="1" defaultSubtotal="1">
            <x v="65"/>
          </reference>
        </references>
      </pivotArea>
    </format>
    <format dxfId="15053">
      <pivotArea dataOnly="0" labelOnly="1" fieldPosition="0">
        <references count="2">
          <reference field="0" count="1" selected="0">
            <x v="31"/>
          </reference>
          <reference field="2" count="1" defaultSubtotal="1">
            <x v="35"/>
          </reference>
        </references>
      </pivotArea>
    </format>
    <format dxfId="15052">
      <pivotArea dataOnly="0" labelOnly="1" fieldPosition="0">
        <references count="2">
          <reference field="0" count="1" selected="0">
            <x v="32"/>
          </reference>
          <reference field="2" count="1" defaultSubtotal="1">
            <x v="10"/>
          </reference>
        </references>
      </pivotArea>
    </format>
    <format dxfId="15051">
      <pivotArea dataOnly="0" labelOnly="1" fieldPosition="0">
        <references count="2">
          <reference field="0" count="1" selected="0">
            <x v="33"/>
          </reference>
          <reference field="2" count="1" defaultSubtotal="1">
            <x v="38"/>
          </reference>
        </references>
      </pivotArea>
    </format>
    <format dxfId="15050">
      <pivotArea dataOnly="0" labelOnly="1" fieldPosition="0">
        <references count="2">
          <reference field="0" count="1" selected="0">
            <x v="34"/>
          </reference>
          <reference field="2" count="1" defaultSubtotal="1">
            <x v="18"/>
          </reference>
        </references>
      </pivotArea>
    </format>
    <format dxfId="15049">
      <pivotArea dataOnly="0" labelOnly="1" fieldPosition="0">
        <references count="2">
          <reference field="0" count="1" selected="0">
            <x v="35"/>
          </reference>
          <reference field="2" count="1" defaultSubtotal="1">
            <x v="57"/>
          </reference>
        </references>
      </pivotArea>
    </format>
    <format dxfId="15048">
      <pivotArea dataOnly="0" labelOnly="1" fieldPosition="0">
        <references count="2">
          <reference field="0" count="1" selected="0">
            <x v="36"/>
          </reference>
          <reference field="2" count="1" defaultSubtotal="1">
            <x v="55"/>
          </reference>
        </references>
      </pivotArea>
    </format>
    <format dxfId="15047">
      <pivotArea dataOnly="0" labelOnly="1" fieldPosition="0">
        <references count="2">
          <reference field="0" count="1" selected="0">
            <x v="37"/>
          </reference>
          <reference field="2" count="1" defaultSubtotal="1">
            <x v="61"/>
          </reference>
        </references>
      </pivotArea>
    </format>
    <format dxfId="15046">
      <pivotArea dataOnly="0" labelOnly="1" fieldPosition="0">
        <references count="2">
          <reference field="0" count="1" selected="0">
            <x v="38"/>
          </reference>
          <reference field="2" count="1" defaultSubtotal="1">
            <x v="19"/>
          </reference>
        </references>
      </pivotArea>
    </format>
    <format dxfId="15045">
      <pivotArea dataOnly="0" labelOnly="1" fieldPosition="0">
        <references count="2">
          <reference field="0" count="1" selected="0">
            <x v="39"/>
          </reference>
          <reference field="2" count="1" defaultSubtotal="1">
            <x v="3"/>
          </reference>
        </references>
      </pivotArea>
    </format>
    <format dxfId="15044">
      <pivotArea dataOnly="0" labelOnly="1" fieldPosition="0">
        <references count="2">
          <reference field="0" count="1" selected="0">
            <x v="40"/>
          </reference>
          <reference field="2" count="1" defaultSubtotal="1">
            <x v="62"/>
          </reference>
        </references>
      </pivotArea>
    </format>
    <format dxfId="15043">
      <pivotArea dataOnly="0" labelOnly="1" fieldPosition="0">
        <references count="2">
          <reference field="0" count="1" selected="0">
            <x v="41"/>
          </reference>
          <reference field="2" count="1" defaultSubtotal="1">
            <x v="51"/>
          </reference>
        </references>
      </pivotArea>
    </format>
    <format dxfId="15042">
      <pivotArea dataOnly="0" labelOnly="1" fieldPosition="0">
        <references count="2">
          <reference field="0" count="1" selected="0">
            <x v="42"/>
          </reference>
          <reference field="2" count="1" defaultSubtotal="1">
            <x v="28"/>
          </reference>
        </references>
      </pivotArea>
    </format>
    <format dxfId="15041">
      <pivotArea dataOnly="0" labelOnly="1" fieldPosition="0">
        <references count="2">
          <reference field="0" count="1" selected="0">
            <x v="43"/>
          </reference>
          <reference field="2" count="1" defaultSubtotal="1">
            <x v="53"/>
          </reference>
        </references>
      </pivotArea>
    </format>
    <format dxfId="15040">
      <pivotArea dataOnly="0" labelOnly="1" fieldPosition="0">
        <references count="2">
          <reference field="0" count="1" selected="0">
            <x v="44"/>
          </reference>
          <reference field="2" count="1" defaultSubtotal="1">
            <x v="7"/>
          </reference>
        </references>
      </pivotArea>
    </format>
    <format dxfId="15039">
      <pivotArea dataOnly="0" labelOnly="1" fieldPosition="0">
        <references count="2">
          <reference field="0" count="1" selected="0">
            <x v="45"/>
          </reference>
          <reference field="2" count="1" defaultSubtotal="1">
            <x v="29"/>
          </reference>
        </references>
      </pivotArea>
    </format>
    <format dxfId="15038">
      <pivotArea dataOnly="0" labelOnly="1" fieldPosition="0">
        <references count="2">
          <reference field="0" count="1" selected="0">
            <x v="46"/>
          </reference>
          <reference field="2" count="1" defaultSubtotal="1">
            <x v="25"/>
          </reference>
        </references>
      </pivotArea>
    </format>
    <format dxfId="15037">
      <pivotArea dataOnly="0" labelOnly="1" fieldPosition="0">
        <references count="2">
          <reference field="0" count="1" selected="0">
            <x v="47"/>
          </reference>
          <reference field="2" count="1" defaultSubtotal="1">
            <x v="24"/>
          </reference>
        </references>
      </pivotArea>
    </format>
    <format dxfId="15036">
      <pivotArea dataOnly="0" labelOnly="1" fieldPosition="0">
        <references count="2">
          <reference field="0" count="1" selected="0">
            <x v="48"/>
          </reference>
          <reference field="2" count="1" defaultSubtotal="1">
            <x v="12"/>
          </reference>
        </references>
      </pivotArea>
    </format>
    <format dxfId="15035">
      <pivotArea dataOnly="0" labelOnly="1" fieldPosition="0">
        <references count="2">
          <reference field="0" count="1" selected="0">
            <x v="49"/>
          </reference>
          <reference field="2" count="1" defaultSubtotal="1">
            <x v="37"/>
          </reference>
        </references>
      </pivotArea>
    </format>
    <format dxfId="15034">
      <pivotArea dataOnly="0" labelOnly="1" fieldPosition="0">
        <references count="2">
          <reference field="0" count="1" selected="0">
            <x v="50"/>
          </reference>
          <reference field="2" count="1" defaultSubtotal="1">
            <x v="32"/>
          </reference>
        </references>
      </pivotArea>
    </format>
    <format dxfId="15033">
      <pivotArea dataOnly="0" labelOnly="1" fieldPosition="0">
        <references count="2">
          <reference field="0" count="1" selected="0">
            <x v="51"/>
          </reference>
          <reference field="2" count="1" defaultSubtotal="1">
            <x v="6"/>
          </reference>
        </references>
      </pivotArea>
    </format>
    <format dxfId="15032">
      <pivotArea dataOnly="0" labelOnly="1" fieldPosition="0">
        <references count="2">
          <reference field="0" count="1" selected="0">
            <x v="52"/>
          </reference>
          <reference field="2" count="1" defaultSubtotal="1">
            <x v="44"/>
          </reference>
        </references>
      </pivotArea>
    </format>
    <format dxfId="15031">
      <pivotArea dataOnly="0" labelOnly="1" fieldPosition="0">
        <references count="2">
          <reference field="0" count="1" selected="0">
            <x v="53"/>
          </reference>
          <reference field="2" count="1" defaultSubtotal="1">
            <x v="23"/>
          </reference>
        </references>
      </pivotArea>
    </format>
    <format dxfId="15030">
      <pivotArea dataOnly="0" labelOnly="1" fieldPosition="0">
        <references count="2">
          <reference field="0" count="1" selected="0">
            <x v="54"/>
          </reference>
          <reference field="2" count="1" defaultSubtotal="1">
            <x v="14"/>
          </reference>
        </references>
      </pivotArea>
    </format>
    <format dxfId="15029">
      <pivotArea dataOnly="0" labelOnly="1" fieldPosition="0">
        <references count="2">
          <reference field="0" count="1" selected="0">
            <x v="55"/>
          </reference>
          <reference field="2" count="1" defaultSubtotal="1">
            <x v="63"/>
          </reference>
        </references>
      </pivotArea>
    </format>
    <format dxfId="15028">
      <pivotArea dataOnly="0" labelOnly="1" fieldPosition="0">
        <references count="2">
          <reference field="0" count="1" selected="0">
            <x v="56"/>
          </reference>
          <reference field="2" count="1" defaultSubtotal="1">
            <x v="64"/>
          </reference>
        </references>
      </pivotArea>
    </format>
    <format dxfId="15027">
      <pivotArea dataOnly="0" labelOnly="1" fieldPosition="0">
        <references count="2">
          <reference field="0" count="1" selected="0">
            <x v="57"/>
          </reference>
          <reference field="2" count="1" defaultSubtotal="1">
            <x v="48"/>
          </reference>
        </references>
      </pivotArea>
    </format>
    <format dxfId="15026">
      <pivotArea dataOnly="0" labelOnly="1" fieldPosition="0">
        <references count="2">
          <reference field="0" count="1" selected="0">
            <x v="58"/>
          </reference>
          <reference field="2" count="1" defaultSubtotal="1">
            <x v="15"/>
          </reference>
        </references>
      </pivotArea>
    </format>
    <format dxfId="15025">
      <pivotArea dataOnly="0" labelOnly="1" fieldPosition="0">
        <references count="2">
          <reference field="0" count="1" selected="0">
            <x v="59"/>
          </reference>
          <reference field="2" count="1" defaultSubtotal="1">
            <x v="30"/>
          </reference>
        </references>
      </pivotArea>
    </format>
    <format dxfId="15024">
      <pivotArea dataOnly="0" labelOnly="1" fieldPosition="0">
        <references count="2">
          <reference field="0" count="1" selected="0">
            <x v="60"/>
          </reference>
          <reference field="2" count="1" defaultSubtotal="1">
            <x v="27"/>
          </reference>
        </references>
      </pivotArea>
    </format>
    <format dxfId="15023">
      <pivotArea dataOnly="0" labelOnly="1" fieldPosition="0">
        <references count="2">
          <reference field="0" count="1" selected="0">
            <x v="61"/>
          </reference>
          <reference field="2" count="1" defaultSubtotal="1">
            <x v="1"/>
          </reference>
        </references>
      </pivotArea>
    </format>
    <format dxfId="15022">
      <pivotArea dataOnly="0" labelOnly="1" fieldPosition="0">
        <references count="2">
          <reference field="0" count="1" selected="0">
            <x v="62"/>
          </reference>
          <reference field="2" count="1" defaultSubtotal="1">
            <x v="59"/>
          </reference>
        </references>
      </pivotArea>
    </format>
    <format dxfId="15021">
      <pivotArea dataOnly="0" labelOnly="1" fieldPosition="0">
        <references count="2">
          <reference field="0" count="1" selected="0">
            <x v="63"/>
          </reference>
          <reference field="2" count="1" defaultSubtotal="1">
            <x v="21"/>
          </reference>
        </references>
      </pivotArea>
    </format>
    <format dxfId="15020">
      <pivotArea dataOnly="0" labelOnly="1" fieldPosition="0">
        <references count="2">
          <reference field="0" count="1" selected="0">
            <x v="65"/>
          </reference>
          <reference field="2" count="1" defaultSubtotal="1">
            <x v="11"/>
          </reference>
        </references>
      </pivotArea>
    </format>
    <format dxfId="15019">
      <pivotArea dataOnly="0" labelOnly="1" fieldPosition="0">
        <references count="2">
          <reference field="0" count="1" selected="0">
            <x v="67"/>
          </reference>
          <reference field="2" count="1" defaultSubtotal="1">
            <x v="56"/>
          </reference>
        </references>
      </pivotArea>
    </format>
    <format dxfId="15018">
      <pivotArea dataOnly="0" labelOnly="1" fieldPosition="0">
        <references count="2">
          <reference field="0" count="1" selected="0">
            <x v="29"/>
          </reference>
          <reference field="2" count="1" defaultSubtotal="1">
            <x v="66"/>
          </reference>
        </references>
      </pivotArea>
    </format>
    <format dxfId="1501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501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5015">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5014">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5013">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5012">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5011">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5010">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5009">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5008">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5007">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5006">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5005">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5004">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5003">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5002">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5001">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5000">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4999">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4998">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4997">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4996">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4995">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4994">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4993">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4992">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4991">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4990">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498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4988">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4987">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4986">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4985">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498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498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498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4981">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4980">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4979">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4978">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4977">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4976">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4975">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4974">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4973">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4972">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4971">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4970">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4969">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4968">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4967">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4966">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4965">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4964">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4963">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4962">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4961">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4960">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4959">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4958">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4957">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4956">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4955">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4954">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4953">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4952">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4951">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4950">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4949">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4948">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4947">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4946">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4945">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4944">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4943">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4942">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4941">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4940">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4939">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4938">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4937">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4936">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4935">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4934">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4933">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4932">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4931">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4930">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4929">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4928">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4927">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4926">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4925">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4924">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4923">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4922">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4921">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4920">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4919">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4918">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4917">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4916">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4915">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4914">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4913">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4912">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4911">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4910">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4909">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4908">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4907">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4906">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4905">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4904">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4903">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4902">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4901">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4900">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489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489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489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489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489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489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489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489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489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489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488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488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488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488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488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488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488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488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488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4880">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4879">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4878">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4877">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4876">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4875">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4874">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4873">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4872">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4871">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4870">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4869">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4868">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4867">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4866">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4865">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4864">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4863">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4862">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4861">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4860">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4859">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4858">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4857">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4856">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4855">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4854">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4853">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4852">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4851">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4850">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4849">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4848">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4847">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4846">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4845">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4844">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4843">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4842">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4841">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4840">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4839">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4838">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4837">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4836">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4835">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4834">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4833">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4832">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4831">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4830">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4829">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4828">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4827">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4826">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4825">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4824">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4823">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4822">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4821">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4820">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4819">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4818">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4817">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4816">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4815">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4814">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4813">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4812">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4811">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4810">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4809">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4808">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4807">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4806">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4805">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4804">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4803">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4802">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4801">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4800">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4799">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479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479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479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479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479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479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4792">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4791">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4790">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4789">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4788">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4787">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4786">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4785">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4784">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4783">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4782">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4781">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4780">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4779">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4778">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4777">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4776">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4775">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4774">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4773">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4772">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4771">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4770">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4769">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4768">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4767">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4766">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476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476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476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476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476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476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475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475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475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475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475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475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475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475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475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475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474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4748">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4747">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4746">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4745">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4744">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4743">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4742">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4741">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4740">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473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473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473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473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473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473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473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473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473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4730">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4729">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4728">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4727">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4726">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4725">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4724">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4723">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4722">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4721">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4720">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4719">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4718">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4717">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4716">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471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471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4713">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4712">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4711">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4710">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4709">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4708">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4707">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4706">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4705">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4704">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4703">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4702">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4701">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4700">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4699">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4698">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4697">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4696">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4695">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4694">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4693">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4692">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4691">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4690">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4689">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4688">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4687">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4686">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4685">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4684">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4683">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4682">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4681">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4680">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4679">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4678">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4677">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4676">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4675">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4674">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4673">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4672">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4671">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4670">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4669">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4668">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4667">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4666">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4665">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4664">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4663">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4662">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466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466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465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465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465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465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465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465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465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465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465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465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464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464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464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464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464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464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464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464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464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464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463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463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463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463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463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463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463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463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463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463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462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462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462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462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462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462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462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462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462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462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461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461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461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461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461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461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461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461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461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461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460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460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460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460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460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460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460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460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460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460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459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459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459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459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459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459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459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459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4591">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4590">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4589">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4588">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4587">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4586">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4585">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4584">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4583">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4582">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4581">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4580">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4579">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4578">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4577">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4576">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4575">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4574">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4573">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4572">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4571">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4570">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4569">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4568">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4567">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4566">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4565">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4564">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4563">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4562">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4561">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4560">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4559">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4558">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4557">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4556">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4555">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4554">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4553">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4552">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4551">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4550">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4549">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4548">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4547">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4546">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4545">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454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454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454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454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454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453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453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453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4536">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4535">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4534">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4533">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4532">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4531">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4530">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4529">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4528">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4527">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4526">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452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452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452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4522">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4521">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4520">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4519">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4518">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4517">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4516">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4515">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4514">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4513">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4512">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4511">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4510">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4509">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4508">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4507">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4506">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4505">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4504">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4503">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4502">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4501">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4500">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4499">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4498">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4497">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4496">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4495">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4494">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4493">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4492">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4491">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4490">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4489">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4488">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4487">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4486">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4485">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4484">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4483">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4482">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4481">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4480">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4479">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4478">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4477">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4476">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4475">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4474">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4473">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4472">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4471">
      <pivotArea dataOnly="0" labelOnly="1" outline="0" fieldPosition="0">
        <references count="1">
          <reference field="4294967294" count="3">
            <x v="0"/>
            <x v="1"/>
            <x v="2"/>
          </reference>
        </references>
      </pivotArea>
    </format>
    <format dxfId="14470">
      <pivotArea outline="0" collapsedLevelsAreSubtotals="1" fieldPosition="0"/>
    </format>
    <format dxfId="14469">
      <pivotArea field="4" type="button" dataOnly="0" labelOnly="1" outline="0" axis="axisRow" fieldPosition="4"/>
    </format>
    <format dxfId="14468">
      <pivotArea dataOnly="0" labelOnly="1" grandRow="1" outline="0" fieldPosition="0"/>
    </format>
    <format dxfId="14467">
      <pivotArea dataOnly="0" labelOnly="1" fieldPosition="0">
        <references count="2">
          <reference field="0" count="1" selected="0">
            <x v="0"/>
          </reference>
          <reference field="2" count="1" defaultSubtotal="1">
            <x v="9"/>
          </reference>
        </references>
      </pivotArea>
    </format>
    <format dxfId="14466">
      <pivotArea dataOnly="0" labelOnly="1" fieldPosition="0">
        <references count="2">
          <reference field="0" count="1" selected="0">
            <x v="2"/>
          </reference>
          <reference field="2" count="1" defaultSubtotal="1">
            <x v="8"/>
          </reference>
        </references>
      </pivotArea>
    </format>
    <format dxfId="14465">
      <pivotArea dataOnly="0" labelOnly="1" fieldPosition="0">
        <references count="2">
          <reference field="0" count="1" selected="0">
            <x v="3"/>
          </reference>
          <reference field="2" count="1" defaultSubtotal="1">
            <x v="20"/>
          </reference>
        </references>
      </pivotArea>
    </format>
    <format dxfId="14464">
      <pivotArea dataOnly="0" labelOnly="1" fieldPosition="0">
        <references count="2">
          <reference field="0" count="1" selected="0">
            <x v="4"/>
          </reference>
          <reference field="2" count="1" defaultSubtotal="1">
            <x v="47"/>
          </reference>
        </references>
      </pivotArea>
    </format>
    <format dxfId="14463">
      <pivotArea dataOnly="0" labelOnly="1" fieldPosition="0">
        <references count="2">
          <reference field="0" count="1" selected="0">
            <x v="5"/>
          </reference>
          <reference field="2" count="1" defaultSubtotal="1">
            <x v="2"/>
          </reference>
        </references>
      </pivotArea>
    </format>
    <format dxfId="14462">
      <pivotArea dataOnly="0" labelOnly="1" fieldPosition="0">
        <references count="2">
          <reference field="0" count="1" selected="0">
            <x v="6"/>
          </reference>
          <reference field="2" count="1" defaultSubtotal="1">
            <x v="43"/>
          </reference>
        </references>
      </pivotArea>
    </format>
    <format dxfId="14461">
      <pivotArea dataOnly="0" labelOnly="1" fieldPosition="0">
        <references count="2">
          <reference field="0" count="1" selected="0">
            <x v="7"/>
          </reference>
          <reference field="2" count="1" defaultSubtotal="1">
            <x v="17"/>
          </reference>
        </references>
      </pivotArea>
    </format>
    <format dxfId="14460">
      <pivotArea dataOnly="0" labelOnly="1" fieldPosition="0">
        <references count="2">
          <reference field="0" count="1" selected="0">
            <x v="8"/>
          </reference>
          <reference field="2" count="1" defaultSubtotal="1">
            <x v="26"/>
          </reference>
        </references>
      </pivotArea>
    </format>
    <format dxfId="14459">
      <pivotArea dataOnly="0" labelOnly="1" fieldPosition="0">
        <references count="2">
          <reference field="0" count="1" selected="0">
            <x v="9"/>
          </reference>
          <reference field="2" count="1" defaultSubtotal="1">
            <x v="13"/>
          </reference>
        </references>
      </pivotArea>
    </format>
    <format dxfId="14458">
      <pivotArea dataOnly="0" labelOnly="1" fieldPosition="0">
        <references count="2">
          <reference field="0" count="1" selected="0">
            <x v="10"/>
          </reference>
          <reference field="2" count="1" defaultSubtotal="1">
            <x v="41"/>
          </reference>
        </references>
      </pivotArea>
    </format>
    <format dxfId="14457">
      <pivotArea dataOnly="0" labelOnly="1" fieldPosition="0">
        <references count="2">
          <reference field="0" count="1" selected="0">
            <x v="11"/>
          </reference>
          <reference field="2" count="1" defaultSubtotal="1">
            <x v="54"/>
          </reference>
        </references>
      </pivotArea>
    </format>
    <format dxfId="14456">
      <pivotArea dataOnly="0" labelOnly="1" fieldPosition="0">
        <references count="2">
          <reference field="0" count="1" selected="0">
            <x v="12"/>
          </reference>
          <reference field="2" count="1" defaultSubtotal="1">
            <x v="22"/>
          </reference>
        </references>
      </pivotArea>
    </format>
    <format dxfId="14455">
      <pivotArea dataOnly="0" labelOnly="1" fieldPosition="0">
        <references count="2">
          <reference field="0" count="1" selected="0">
            <x v="13"/>
          </reference>
          <reference field="2" count="1" defaultSubtotal="1">
            <x v="16"/>
          </reference>
        </references>
      </pivotArea>
    </format>
    <format dxfId="14454">
      <pivotArea dataOnly="0" labelOnly="1" fieldPosition="0">
        <references count="2">
          <reference field="0" count="1" selected="0">
            <x v="14"/>
          </reference>
          <reference field="2" count="1" defaultSubtotal="1">
            <x v="4"/>
          </reference>
        </references>
      </pivotArea>
    </format>
    <format dxfId="14453">
      <pivotArea dataOnly="0" labelOnly="1" fieldPosition="0">
        <references count="2">
          <reference field="0" count="1" selected="0">
            <x v="15"/>
          </reference>
          <reference field="2" count="1" defaultSubtotal="1">
            <x v="42"/>
          </reference>
        </references>
      </pivotArea>
    </format>
    <format dxfId="14452">
      <pivotArea dataOnly="0" labelOnly="1" fieldPosition="0">
        <references count="2">
          <reference field="0" count="1" selected="0">
            <x v="16"/>
          </reference>
          <reference field="2" count="1" defaultSubtotal="1">
            <x v="36"/>
          </reference>
        </references>
      </pivotArea>
    </format>
    <format dxfId="14451">
      <pivotArea dataOnly="0" labelOnly="1" fieldPosition="0">
        <references count="2">
          <reference field="0" count="1" selected="0">
            <x v="17"/>
          </reference>
          <reference field="2" count="1" defaultSubtotal="1">
            <x v="5"/>
          </reference>
        </references>
      </pivotArea>
    </format>
    <format dxfId="14450">
      <pivotArea dataOnly="0" labelOnly="1" fieldPosition="0">
        <references count="2">
          <reference field="0" count="1" selected="0">
            <x v="18"/>
          </reference>
          <reference field="2" count="1" defaultSubtotal="1">
            <x v="33"/>
          </reference>
        </references>
      </pivotArea>
    </format>
    <format dxfId="14449">
      <pivotArea dataOnly="0" labelOnly="1" fieldPosition="0">
        <references count="2">
          <reference field="0" count="1" selected="0">
            <x v="19"/>
          </reference>
          <reference field="2" count="1" defaultSubtotal="1">
            <x v="0"/>
          </reference>
        </references>
      </pivotArea>
    </format>
    <format dxfId="14448">
      <pivotArea dataOnly="0" labelOnly="1" fieldPosition="0">
        <references count="2">
          <reference field="0" count="1" selected="0">
            <x v="20"/>
          </reference>
          <reference field="2" count="1" defaultSubtotal="1">
            <x v="46"/>
          </reference>
        </references>
      </pivotArea>
    </format>
    <format dxfId="14447">
      <pivotArea dataOnly="0" labelOnly="1" fieldPosition="0">
        <references count="2">
          <reference field="0" count="1" selected="0">
            <x v="21"/>
          </reference>
          <reference field="2" count="1" defaultSubtotal="1">
            <x v="31"/>
          </reference>
        </references>
      </pivotArea>
    </format>
    <format dxfId="14446">
      <pivotArea dataOnly="0" labelOnly="1" fieldPosition="0">
        <references count="2">
          <reference field="0" count="1" selected="0">
            <x v="22"/>
          </reference>
          <reference field="2" count="1" defaultSubtotal="1">
            <x v="34"/>
          </reference>
        </references>
      </pivotArea>
    </format>
    <format dxfId="14445">
      <pivotArea dataOnly="0" labelOnly="1" fieldPosition="0">
        <references count="2">
          <reference field="0" count="1" selected="0">
            <x v="23"/>
          </reference>
          <reference field="2" count="1" defaultSubtotal="1">
            <x v="52"/>
          </reference>
        </references>
      </pivotArea>
    </format>
    <format dxfId="14444">
      <pivotArea dataOnly="0" labelOnly="1" fieldPosition="0">
        <references count="2">
          <reference field="0" count="1" selected="0">
            <x v="24"/>
          </reference>
          <reference field="2" count="1" defaultSubtotal="1">
            <x v="40"/>
          </reference>
        </references>
      </pivotArea>
    </format>
    <format dxfId="14443">
      <pivotArea dataOnly="0" labelOnly="1" fieldPosition="0">
        <references count="2">
          <reference field="0" count="1" selected="0">
            <x v="25"/>
          </reference>
          <reference field="2" count="1" defaultSubtotal="1">
            <x v="50"/>
          </reference>
        </references>
      </pivotArea>
    </format>
    <format dxfId="14442">
      <pivotArea dataOnly="0" labelOnly="1" fieldPosition="0">
        <references count="2">
          <reference field="0" count="1" selected="0">
            <x v="26"/>
          </reference>
          <reference field="2" count="1" defaultSubtotal="1">
            <x v="49"/>
          </reference>
        </references>
      </pivotArea>
    </format>
    <format dxfId="14441">
      <pivotArea dataOnly="0" labelOnly="1" fieldPosition="0">
        <references count="2">
          <reference field="0" count="1" selected="0">
            <x v="27"/>
          </reference>
          <reference field="2" count="1" defaultSubtotal="1">
            <x v="39"/>
          </reference>
        </references>
      </pivotArea>
    </format>
    <format dxfId="14440">
      <pivotArea dataOnly="0" labelOnly="1" fieldPosition="0">
        <references count="2">
          <reference field="0" count="1" selected="0">
            <x v="28"/>
          </reference>
          <reference field="2" count="1" defaultSubtotal="1">
            <x v="58"/>
          </reference>
        </references>
      </pivotArea>
    </format>
    <format dxfId="14439">
      <pivotArea dataOnly="0" labelOnly="1" fieldPosition="0">
        <references count="2">
          <reference field="0" count="1" selected="0">
            <x v="30"/>
          </reference>
          <reference field="2" count="1" defaultSubtotal="1">
            <x v="65"/>
          </reference>
        </references>
      </pivotArea>
    </format>
    <format dxfId="14438">
      <pivotArea dataOnly="0" labelOnly="1" fieldPosition="0">
        <references count="2">
          <reference field="0" count="1" selected="0">
            <x v="31"/>
          </reference>
          <reference field="2" count="1" defaultSubtotal="1">
            <x v="35"/>
          </reference>
        </references>
      </pivotArea>
    </format>
    <format dxfId="14437">
      <pivotArea dataOnly="0" labelOnly="1" fieldPosition="0">
        <references count="2">
          <reference field="0" count="1" selected="0">
            <x v="32"/>
          </reference>
          <reference field="2" count="1" defaultSubtotal="1">
            <x v="10"/>
          </reference>
        </references>
      </pivotArea>
    </format>
    <format dxfId="14436">
      <pivotArea dataOnly="0" labelOnly="1" fieldPosition="0">
        <references count="2">
          <reference field="0" count="1" selected="0">
            <x v="33"/>
          </reference>
          <reference field="2" count="1" defaultSubtotal="1">
            <x v="38"/>
          </reference>
        </references>
      </pivotArea>
    </format>
    <format dxfId="14435">
      <pivotArea dataOnly="0" labelOnly="1" fieldPosition="0">
        <references count="2">
          <reference field="0" count="1" selected="0">
            <x v="34"/>
          </reference>
          <reference field="2" count="1" defaultSubtotal="1">
            <x v="18"/>
          </reference>
        </references>
      </pivotArea>
    </format>
    <format dxfId="14434">
      <pivotArea dataOnly="0" labelOnly="1" fieldPosition="0">
        <references count="2">
          <reference field="0" count="1" selected="0">
            <x v="35"/>
          </reference>
          <reference field="2" count="1" defaultSubtotal="1">
            <x v="57"/>
          </reference>
        </references>
      </pivotArea>
    </format>
    <format dxfId="14433">
      <pivotArea dataOnly="0" labelOnly="1" fieldPosition="0">
        <references count="2">
          <reference field="0" count="1" selected="0">
            <x v="36"/>
          </reference>
          <reference field="2" count="1" defaultSubtotal="1">
            <x v="55"/>
          </reference>
        </references>
      </pivotArea>
    </format>
    <format dxfId="14432">
      <pivotArea dataOnly="0" labelOnly="1" fieldPosition="0">
        <references count="2">
          <reference field="0" count="1" selected="0">
            <x v="37"/>
          </reference>
          <reference field="2" count="1" defaultSubtotal="1">
            <x v="61"/>
          </reference>
        </references>
      </pivotArea>
    </format>
    <format dxfId="14431">
      <pivotArea dataOnly="0" labelOnly="1" fieldPosition="0">
        <references count="2">
          <reference field="0" count="1" selected="0">
            <x v="38"/>
          </reference>
          <reference field="2" count="1" defaultSubtotal="1">
            <x v="19"/>
          </reference>
        </references>
      </pivotArea>
    </format>
    <format dxfId="14430">
      <pivotArea dataOnly="0" labelOnly="1" fieldPosition="0">
        <references count="2">
          <reference field="0" count="1" selected="0">
            <x v="39"/>
          </reference>
          <reference field="2" count="1" defaultSubtotal="1">
            <x v="3"/>
          </reference>
        </references>
      </pivotArea>
    </format>
    <format dxfId="14429">
      <pivotArea dataOnly="0" labelOnly="1" fieldPosition="0">
        <references count="2">
          <reference field="0" count="1" selected="0">
            <x v="40"/>
          </reference>
          <reference field="2" count="1" defaultSubtotal="1">
            <x v="62"/>
          </reference>
        </references>
      </pivotArea>
    </format>
    <format dxfId="14428">
      <pivotArea dataOnly="0" labelOnly="1" fieldPosition="0">
        <references count="2">
          <reference field="0" count="1" selected="0">
            <x v="41"/>
          </reference>
          <reference field="2" count="1" defaultSubtotal="1">
            <x v="51"/>
          </reference>
        </references>
      </pivotArea>
    </format>
    <format dxfId="14427">
      <pivotArea dataOnly="0" labelOnly="1" fieldPosition="0">
        <references count="2">
          <reference field="0" count="1" selected="0">
            <x v="42"/>
          </reference>
          <reference field="2" count="1" defaultSubtotal="1">
            <x v="28"/>
          </reference>
        </references>
      </pivotArea>
    </format>
    <format dxfId="14426">
      <pivotArea dataOnly="0" labelOnly="1" fieldPosition="0">
        <references count="2">
          <reference field="0" count="1" selected="0">
            <x v="43"/>
          </reference>
          <reference field="2" count="1" defaultSubtotal="1">
            <x v="53"/>
          </reference>
        </references>
      </pivotArea>
    </format>
    <format dxfId="14425">
      <pivotArea dataOnly="0" labelOnly="1" fieldPosition="0">
        <references count="2">
          <reference field="0" count="1" selected="0">
            <x v="44"/>
          </reference>
          <reference field="2" count="1" defaultSubtotal="1">
            <x v="7"/>
          </reference>
        </references>
      </pivotArea>
    </format>
    <format dxfId="14424">
      <pivotArea dataOnly="0" labelOnly="1" fieldPosition="0">
        <references count="2">
          <reference field="0" count="1" selected="0">
            <x v="45"/>
          </reference>
          <reference field="2" count="1" defaultSubtotal="1">
            <x v="29"/>
          </reference>
        </references>
      </pivotArea>
    </format>
    <format dxfId="14423">
      <pivotArea dataOnly="0" labelOnly="1" fieldPosition="0">
        <references count="2">
          <reference field="0" count="1" selected="0">
            <x v="46"/>
          </reference>
          <reference field="2" count="1" defaultSubtotal="1">
            <x v="25"/>
          </reference>
        </references>
      </pivotArea>
    </format>
    <format dxfId="14422">
      <pivotArea dataOnly="0" labelOnly="1" fieldPosition="0">
        <references count="2">
          <reference field="0" count="1" selected="0">
            <x v="47"/>
          </reference>
          <reference field="2" count="1" defaultSubtotal="1">
            <x v="24"/>
          </reference>
        </references>
      </pivotArea>
    </format>
    <format dxfId="14421">
      <pivotArea dataOnly="0" labelOnly="1" fieldPosition="0">
        <references count="2">
          <reference field="0" count="1" selected="0">
            <x v="48"/>
          </reference>
          <reference field="2" count="1" defaultSubtotal="1">
            <x v="12"/>
          </reference>
        </references>
      </pivotArea>
    </format>
    <format dxfId="14420">
      <pivotArea dataOnly="0" labelOnly="1" fieldPosition="0">
        <references count="2">
          <reference field="0" count="1" selected="0">
            <x v="49"/>
          </reference>
          <reference field="2" count="1" defaultSubtotal="1">
            <x v="37"/>
          </reference>
        </references>
      </pivotArea>
    </format>
    <format dxfId="14419">
      <pivotArea dataOnly="0" labelOnly="1" fieldPosition="0">
        <references count="2">
          <reference field="0" count="1" selected="0">
            <x v="50"/>
          </reference>
          <reference field="2" count="1" defaultSubtotal="1">
            <x v="32"/>
          </reference>
        </references>
      </pivotArea>
    </format>
    <format dxfId="14418">
      <pivotArea dataOnly="0" labelOnly="1" fieldPosition="0">
        <references count="2">
          <reference field="0" count="1" selected="0">
            <x v="51"/>
          </reference>
          <reference field="2" count="1" defaultSubtotal="1">
            <x v="6"/>
          </reference>
        </references>
      </pivotArea>
    </format>
    <format dxfId="14417">
      <pivotArea dataOnly="0" labelOnly="1" fieldPosition="0">
        <references count="2">
          <reference field="0" count="1" selected="0">
            <x v="52"/>
          </reference>
          <reference field="2" count="1" defaultSubtotal="1">
            <x v="44"/>
          </reference>
        </references>
      </pivotArea>
    </format>
    <format dxfId="14416">
      <pivotArea dataOnly="0" labelOnly="1" fieldPosition="0">
        <references count="2">
          <reference field="0" count="1" selected="0">
            <x v="53"/>
          </reference>
          <reference field="2" count="1" defaultSubtotal="1">
            <x v="23"/>
          </reference>
        </references>
      </pivotArea>
    </format>
    <format dxfId="14415">
      <pivotArea dataOnly="0" labelOnly="1" fieldPosition="0">
        <references count="2">
          <reference field="0" count="1" selected="0">
            <x v="54"/>
          </reference>
          <reference field="2" count="1" defaultSubtotal="1">
            <x v="14"/>
          </reference>
        </references>
      </pivotArea>
    </format>
    <format dxfId="14414">
      <pivotArea dataOnly="0" labelOnly="1" fieldPosition="0">
        <references count="2">
          <reference field="0" count="1" selected="0">
            <x v="55"/>
          </reference>
          <reference field="2" count="1" defaultSubtotal="1">
            <x v="63"/>
          </reference>
        </references>
      </pivotArea>
    </format>
    <format dxfId="14413">
      <pivotArea dataOnly="0" labelOnly="1" fieldPosition="0">
        <references count="2">
          <reference field="0" count="1" selected="0">
            <x v="56"/>
          </reference>
          <reference field="2" count="1" defaultSubtotal="1">
            <x v="64"/>
          </reference>
        </references>
      </pivotArea>
    </format>
    <format dxfId="14412">
      <pivotArea dataOnly="0" labelOnly="1" fieldPosition="0">
        <references count="2">
          <reference field="0" count="1" selected="0">
            <x v="57"/>
          </reference>
          <reference field="2" count="1" defaultSubtotal="1">
            <x v="48"/>
          </reference>
        </references>
      </pivotArea>
    </format>
    <format dxfId="14411">
      <pivotArea dataOnly="0" labelOnly="1" fieldPosition="0">
        <references count="2">
          <reference field="0" count="1" selected="0">
            <x v="58"/>
          </reference>
          <reference field="2" count="1" defaultSubtotal="1">
            <x v="15"/>
          </reference>
        </references>
      </pivotArea>
    </format>
    <format dxfId="14410">
      <pivotArea dataOnly="0" labelOnly="1" fieldPosition="0">
        <references count="2">
          <reference field="0" count="1" selected="0">
            <x v="59"/>
          </reference>
          <reference field="2" count="1" defaultSubtotal="1">
            <x v="30"/>
          </reference>
        </references>
      </pivotArea>
    </format>
    <format dxfId="14409">
      <pivotArea dataOnly="0" labelOnly="1" fieldPosition="0">
        <references count="2">
          <reference field="0" count="1" selected="0">
            <x v="60"/>
          </reference>
          <reference field="2" count="1" defaultSubtotal="1">
            <x v="27"/>
          </reference>
        </references>
      </pivotArea>
    </format>
    <format dxfId="14408">
      <pivotArea dataOnly="0" labelOnly="1" fieldPosition="0">
        <references count="2">
          <reference field="0" count="1" selected="0">
            <x v="61"/>
          </reference>
          <reference field="2" count="1" defaultSubtotal="1">
            <x v="1"/>
          </reference>
        </references>
      </pivotArea>
    </format>
    <format dxfId="14407">
      <pivotArea dataOnly="0" labelOnly="1" fieldPosition="0">
        <references count="2">
          <reference field="0" count="1" selected="0">
            <x v="62"/>
          </reference>
          <reference field="2" count="1" defaultSubtotal="1">
            <x v="59"/>
          </reference>
        </references>
      </pivotArea>
    </format>
    <format dxfId="14406">
      <pivotArea dataOnly="0" labelOnly="1" fieldPosition="0">
        <references count="2">
          <reference field="0" count="1" selected="0">
            <x v="63"/>
          </reference>
          <reference field="2" count="1" defaultSubtotal="1">
            <x v="21"/>
          </reference>
        </references>
      </pivotArea>
    </format>
    <format dxfId="14405">
      <pivotArea dataOnly="0" labelOnly="1" fieldPosition="0">
        <references count="2">
          <reference field="0" count="1" selected="0">
            <x v="65"/>
          </reference>
          <reference field="2" count="1" defaultSubtotal="1">
            <x v="11"/>
          </reference>
        </references>
      </pivotArea>
    </format>
    <format dxfId="14404">
      <pivotArea dataOnly="0" labelOnly="1" fieldPosition="0">
        <references count="2">
          <reference field="0" count="1" selected="0">
            <x v="67"/>
          </reference>
          <reference field="2" count="1" defaultSubtotal="1">
            <x v="56"/>
          </reference>
        </references>
      </pivotArea>
    </format>
    <format dxfId="14403">
      <pivotArea dataOnly="0" labelOnly="1" fieldPosition="0">
        <references count="2">
          <reference field="0" count="1" selected="0">
            <x v="29"/>
          </reference>
          <reference field="2" count="1" defaultSubtotal="1">
            <x v="66"/>
          </reference>
        </references>
      </pivotArea>
    </format>
    <format dxfId="14402">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4401">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4400">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4399">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4398">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4397">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4396">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4395">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4394">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4393">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4392">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4391">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4390">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4389">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4388">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4387">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4386">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438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438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438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438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438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438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437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437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437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437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437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437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437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4372">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4371">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4370">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4369">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4368">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4367">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4366">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4365">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4364">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4363">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4362">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4361">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4360">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4359">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4358">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4357">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4356">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4355">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4354">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4353">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4352">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4351">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4350">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4349">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4348">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4347">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4346">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4345">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4344">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434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434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434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434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433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433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433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433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433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433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433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433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433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433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432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432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432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432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432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432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432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432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432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432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431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431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431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431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431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431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431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431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431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431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430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430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430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430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430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430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4303">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4302">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4301">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4300">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4299">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4298">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4297">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4296">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4295">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4294">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4293">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4292">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4291">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4290">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4289">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4288">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4287">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4286">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4285">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4284">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428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428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428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428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427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427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427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427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427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427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427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427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427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427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426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426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426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426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4265">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4264">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4263">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4262">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4261">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4260">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4259">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4258">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4257">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4256">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4255">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4254">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4253">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4252">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4251">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4250">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4249">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4248">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4247">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4246">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4245">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4244">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4243">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4242">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4241">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4240">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4239">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4238">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4237">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4236">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4235">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4234">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4233">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4232">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4231">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4230">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4229">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4228">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4227">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4226">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4225">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4224">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4223">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4222">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4221">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4220">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4219">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4218">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4217">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4216">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4215">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4214">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4213">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4212">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4211">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4210">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4209">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4208">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420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420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420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420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420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420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420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420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419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4198">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4197">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4196">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4195">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4194">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4193">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4192">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419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419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4189">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4188">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4187">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4186">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4185">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4184">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418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418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418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418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417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417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417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417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417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417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4173">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4172">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4171">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4170">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4169">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4168">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4167">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4166">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4165">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4164">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4163">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4162">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4161">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4160">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4159">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4158">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4157">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4156">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4155">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4154">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4153">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4152">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4151">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4150">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4149">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4148">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4147">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4146">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4145">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4144">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4143">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4142">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4141">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4140">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4139">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4138">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4137">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4136">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4135">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4134">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4133">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4132">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4131">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4130">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4129">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4128">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4127">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4126">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4125">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4124">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4123">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4122">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4121">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4120">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4119">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4118">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4117">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4116">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411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411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411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4112">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4111">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4110">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410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410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410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410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410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410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410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4102">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4101">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410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409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4098">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4097">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4096">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4095">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4094">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4093">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4092">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4091">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4090">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4089">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4088">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4087">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4086">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4085">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4084">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4083">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4082">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4081">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4080">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4079">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4078">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4077">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4076">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4075">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4074">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4073">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4072">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4071">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4070">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4069">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4068">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4067">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4066">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4065">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4064">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4063">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4062">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4061">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4060">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4059">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4058">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4057">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4056">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4055">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4054">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4053">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4052">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4051">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4050">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4049">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4048">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4047">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4046">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4045">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4044">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4043">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4042">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4041">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4040">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4039">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4038">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4037">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4036">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4035">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4034">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4033">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4032">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4031">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4030">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4029">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4028">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4027">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4026">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4025">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4024">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4023">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4022">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4021">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4020">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4019">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4018">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4017">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4016">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4015">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4014">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4013">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4012">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4011">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4010">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4009">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4008">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4007">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4006">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4005">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4004">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4003">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4002">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4001">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4000">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3999">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3998">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3997">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3996">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3995">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3994">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3993">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3992">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3991">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3990">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3989">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3988">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3987">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3986">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3985">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3984">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3983">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3982">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3981">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3980">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3979">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3978">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3977">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3976">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3975">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3974">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3973">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3972">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3971">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3970">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3969">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3968">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3967">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3966">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3965">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3964">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3963">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3962">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3961">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3960">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3959">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3958">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3957">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3956">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3955">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3954">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3953">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3952">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3951">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3950">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3949">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3948">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3947">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3946">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3945">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3944">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394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394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394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394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393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393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393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393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393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393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393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393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393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393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392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392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392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392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392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392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392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392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392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392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391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391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391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391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391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391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391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391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3911">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3910">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3909">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3908">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390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390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390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390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390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390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3901">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3900">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3899">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3898">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3897">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3896">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3895">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3894">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3893">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3892">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389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389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388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388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388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3886">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3885">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388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388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388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388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388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387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387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387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3876">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3875">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3874">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3873">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3872">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3871">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3870">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3869">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3868">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3867">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3866">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3865">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3864">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3863">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3862">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3861">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3860">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3859">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3858">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3857">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3856">
      <pivotArea dataOnly="0" labelOnly="1" outline="0" fieldPosition="0">
        <references count="1">
          <reference field="4294967294" count="3">
            <x v="0"/>
            <x v="1"/>
            <x v="2"/>
          </reference>
        </references>
      </pivotArea>
    </format>
    <format dxfId="13855">
      <pivotArea dataOnly="0" labelOnly="1" outline="0" fieldPosition="0">
        <references count="1">
          <reference field="4294967294" count="3">
            <x v="0"/>
            <x v="1"/>
            <x v="2"/>
          </reference>
        </references>
      </pivotArea>
    </format>
    <format dxfId="13854">
      <pivotArea dataOnly="0" labelOnly="1" fieldPosition="0">
        <references count="1">
          <reference field="0" count="1">
            <x v="0"/>
          </reference>
        </references>
      </pivotArea>
    </format>
    <format dxfId="13853">
      <pivotArea dataOnly="0" labelOnly="1" fieldPosition="0">
        <references count="1">
          <reference field="0" count="1">
            <x v="2"/>
          </reference>
        </references>
      </pivotArea>
    </format>
    <format dxfId="13852">
      <pivotArea dataOnly="0" labelOnly="1" fieldPosition="0">
        <references count="1">
          <reference field="0" count="1">
            <x v="3"/>
          </reference>
        </references>
      </pivotArea>
    </format>
    <format dxfId="13851">
      <pivotArea dataOnly="0" labelOnly="1" fieldPosition="0">
        <references count="1">
          <reference field="0" count="1">
            <x v="4"/>
          </reference>
        </references>
      </pivotArea>
    </format>
    <format dxfId="13850">
      <pivotArea dataOnly="0" labelOnly="1" fieldPosition="0">
        <references count="1">
          <reference field="0" count="1">
            <x v="5"/>
          </reference>
        </references>
      </pivotArea>
    </format>
    <format dxfId="13849">
      <pivotArea dataOnly="0" labelOnly="1" fieldPosition="0">
        <references count="1">
          <reference field="0" count="1">
            <x v="6"/>
          </reference>
        </references>
      </pivotArea>
    </format>
    <format dxfId="13848">
      <pivotArea dataOnly="0" labelOnly="1" fieldPosition="0">
        <references count="1">
          <reference field="0" count="1">
            <x v="7"/>
          </reference>
        </references>
      </pivotArea>
    </format>
    <format dxfId="13847">
      <pivotArea dataOnly="0" labelOnly="1" fieldPosition="0">
        <references count="1">
          <reference field="0" count="1">
            <x v="8"/>
          </reference>
        </references>
      </pivotArea>
    </format>
    <format dxfId="13846">
      <pivotArea dataOnly="0" labelOnly="1" fieldPosition="0">
        <references count="1">
          <reference field="0" count="1">
            <x v="9"/>
          </reference>
        </references>
      </pivotArea>
    </format>
    <format dxfId="13845">
      <pivotArea dataOnly="0" labelOnly="1" fieldPosition="0">
        <references count="1">
          <reference field="0" count="1">
            <x v="10"/>
          </reference>
        </references>
      </pivotArea>
    </format>
    <format dxfId="13844">
      <pivotArea dataOnly="0" labelOnly="1" fieldPosition="0">
        <references count="1">
          <reference field="0" count="1">
            <x v="11"/>
          </reference>
        </references>
      </pivotArea>
    </format>
    <format dxfId="13843">
      <pivotArea dataOnly="0" labelOnly="1" fieldPosition="0">
        <references count="1">
          <reference field="0" count="1">
            <x v="12"/>
          </reference>
        </references>
      </pivotArea>
    </format>
    <format dxfId="13842">
      <pivotArea dataOnly="0" labelOnly="1" fieldPosition="0">
        <references count="1">
          <reference field="0" count="1">
            <x v="13"/>
          </reference>
        </references>
      </pivotArea>
    </format>
    <format dxfId="13841">
      <pivotArea dataOnly="0" labelOnly="1" fieldPosition="0">
        <references count="1">
          <reference field="0" count="1">
            <x v="14"/>
          </reference>
        </references>
      </pivotArea>
    </format>
    <format dxfId="13840">
      <pivotArea dataOnly="0" labelOnly="1" fieldPosition="0">
        <references count="1">
          <reference field="0" count="1">
            <x v="15"/>
          </reference>
        </references>
      </pivotArea>
    </format>
    <format dxfId="13839">
      <pivotArea dataOnly="0" labelOnly="1" fieldPosition="0">
        <references count="1">
          <reference field="0" count="1">
            <x v="16"/>
          </reference>
        </references>
      </pivotArea>
    </format>
    <format dxfId="13838">
      <pivotArea dataOnly="0" labelOnly="1" fieldPosition="0">
        <references count="1">
          <reference field="0" count="1">
            <x v="17"/>
          </reference>
        </references>
      </pivotArea>
    </format>
    <format dxfId="13837">
      <pivotArea dataOnly="0" labelOnly="1" fieldPosition="0">
        <references count="1">
          <reference field="0" count="1">
            <x v="18"/>
          </reference>
        </references>
      </pivotArea>
    </format>
    <format dxfId="13836">
      <pivotArea dataOnly="0" labelOnly="1" fieldPosition="0">
        <references count="1">
          <reference field="0" count="1">
            <x v="19"/>
          </reference>
        </references>
      </pivotArea>
    </format>
    <format dxfId="13835">
      <pivotArea dataOnly="0" labelOnly="1" fieldPosition="0">
        <references count="1">
          <reference field="0" count="1">
            <x v="20"/>
          </reference>
        </references>
      </pivotArea>
    </format>
    <format dxfId="13834">
      <pivotArea dataOnly="0" labelOnly="1" fieldPosition="0">
        <references count="1">
          <reference field="0" count="1">
            <x v="21"/>
          </reference>
        </references>
      </pivotArea>
    </format>
    <format dxfId="13833">
      <pivotArea dataOnly="0" labelOnly="1" fieldPosition="0">
        <references count="1">
          <reference field="0" count="1">
            <x v="22"/>
          </reference>
        </references>
      </pivotArea>
    </format>
    <format dxfId="13832">
      <pivotArea dataOnly="0" labelOnly="1" fieldPosition="0">
        <references count="1">
          <reference field="0" count="1">
            <x v="23"/>
          </reference>
        </references>
      </pivotArea>
    </format>
    <format dxfId="13831">
      <pivotArea dataOnly="0" labelOnly="1" fieldPosition="0">
        <references count="1">
          <reference field="0" count="1">
            <x v="24"/>
          </reference>
        </references>
      </pivotArea>
    </format>
    <format dxfId="13830">
      <pivotArea dataOnly="0" labelOnly="1" fieldPosition="0">
        <references count="1">
          <reference field="0" count="1">
            <x v="25"/>
          </reference>
        </references>
      </pivotArea>
    </format>
    <format dxfId="13829">
      <pivotArea dataOnly="0" labelOnly="1" fieldPosition="0">
        <references count="1">
          <reference field="0" count="1">
            <x v="26"/>
          </reference>
        </references>
      </pivotArea>
    </format>
    <format dxfId="13828">
      <pivotArea dataOnly="0" labelOnly="1" fieldPosition="0">
        <references count="1">
          <reference field="0" count="1">
            <x v="27"/>
          </reference>
        </references>
      </pivotArea>
    </format>
    <format dxfId="13827">
      <pivotArea dataOnly="0" labelOnly="1" fieldPosition="0">
        <references count="1">
          <reference field="0" count="1">
            <x v="28"/>
          </reference>
        </references>
      </pivotArea>
    </format>
    <format dxfId="13826">
      <pivotArea dataOnly="0" labelOnly="1" fieldPosition="0">
        <references count="1">
          <reference field="0" count="1">
            <x v="30"/>
          </reference>
        </references>
      </pivotArea>
    </format>
    <format dxfId="13825">
      <pivotArea dataOnly="0" labelOnly="1" fieldPosition="0">
        <references count="1">
          <reference field="0" count="1">
            <x v="31"/>
          </reference>
        </references>
      </pivotArea>
    </format>
    <format dxfId="13824">
      <pivotArea dataOnly="0" labelOnly="1" fieldPosition="0">
        <references count="1">
          <reference field="0" count="1">
            <x v="32"/>
          </reference>
        </references>
      </pivotArea>
    </format>
    <format dxfId="13823">
      <pivotArea dataOnly="0" labelOnly="1" fieldPosition="0">
        <references count="1">
          <reference field="0" count="1">
            <x v="33"/>
          </reference>
        </references>
      </pivotArea>
    </format>
    <format dxfId="13822">
      <pivotArea dataOnly="0" labelOnly="1" fieldPosition="0">
        <references count="1">
          <reference field="0" count="1">
            <x v="34"/>
          </reference>
        </references>
      </pivotArea>
    </format>
    <format dxfId="13821">
      <pivotArea dataOnly="0" labelOnly="1" fieldPosition="0">
        <references count="1">
          <reference field="0" count="1">
            <x v="35"/>
          </reference>
        </references>
      </pivotArea>
    </format>
    <format dxfId="13820">
      <pivotArea dataOnly="0" labelOnly="1" fieldPosition="0">
        <references count="1">
          <reference field="0" count="1">
            <x v="36"/>
          </reference>
        </references>
      </pivotArea>
    </format>
    <format dxfId="13819">
      <pivotArea dataOnly="0" labelOnly="1" fieldPosition="0">
        <references count="1">
          <reference field="0" count="1">
            <x v="37"/>
          </reference>
        </references>
      </pivotArea>
    </format>
    <format dxfId="13818">
      <pivotArea dataOnly="0" labelOnly="1" fieldPosition="0">
        <references count="1">
          <reference field="0" count="1">
            <x v="38"/>
          </reference>
        </references>
      </pivotArea>
    </format>
    <format dxfId="13817">
      <pivotArea dataOnly="0" labelOnly="1" fieldPosition="0">
        <references count="1">
          <reference field="0" count="1">
            <x v="39"/>
          </reference>
        </references>
      </pivotArea>
    </format>
    <format dxfId="13816">
      <pivotArea dataOnly="0" labelOnly="1" fieldPosition="0">
        <references count="1">
          <reference field="0" count="1">
            <x v="40"/>
          </reference>
        </references>
      </pivotArea>
    </format>
    <format dxfId="13815">
      <pivotArea dataOnly="0" labelOnly="1" fieldPosition="0">
        <references count="1">
          <reference field="0" count="1">
            <x v="41"/>
          </reference>
        </references>
      </pivotArea>
    </format>
    <format dxfId="13814">
      <pivotArea dataOnly="0" labelOnly="1" fieldPosition="0">
        <references count="1">
          <reference field="0" count="1">
            <x v="42"/>
          </reference>
        </references>
      </pivotArea>
    </format>
    <format dxfId="13813">
      <pivotArea dataOnly="0" labelOnly="1" fieldPosition="0">
        <references count="1">
          <reference field="0" count="1">
            <x v="43"/>
          </reference>
        </references>
      </pivotArea>
    </format>
    <format dxfId="13812">
      <pivotArea dataOnly="0" labelOnly="1" fieldPosition="0">
        <references count="1">
          <reference field="0" count="1">
            <x v="44"/>
          </reference>
        </references>
      </pivotArea>
    </format>
    <format dxfId="13811">
      <pivotArea dataOnly="0" labelOnly="1" fieldPosition="0">
        <references count="1">
          <reference field="0" count="1">
            <x v="45"/>
          </reference>
        </references>
      </pivotArea>
    </format>
    <format dxfId="13810">
      <pivotArea dataOnly="0" labelOnly="1" fieldPosition="0">
        <references count="1">
          <reference field="0" count="1">
            <x v="46"/>
          </reference>
        </references>
      </pivotArea>
    </format>
    <format dxfId="13809">
      <pivotArea dataOnly="0" labelOnly="1" fieldPosition="0">
        <references count="1">
          <reference field="0" count="1">
            <x v="47"/>
          </reference>
        </references>
      </pivotArea>
    </format>
    <format dxfId="13808">
      <pivotArea dataOnly="0" labelOnly="1" fieldPosition="0">
        <references count="1">
          <reference field="0" count="1">
            <x v="48"/>
          </reference>
        </references>
      </pivotArea>
    </format>
    <format dxfId="13807">
      <pivotArea dataOnly="0" labelOnly="1" fieldPosition="0">
        <references count="1">
          <reference field="0" count="1">
            <x v="49"/>
          </reference>
        </references>
      </pivotArea>
    </format>
    <format dxfId="13806">
      <pivotArea dataOnly="0" labelOnly="1" fieldPosition="0">
        <references count="1">
          <reference field="0" count="1">
            <x v="50"/>
          </reference>
        </references>
      </pivotArea>
    </format>
    <format dxfId="13805">
      <pivotArea dataOnly="0" labelOnly="1" fieldPosition="0">
        <references count="1">
          <reference field="0" count="1">
            <x v="51"/>
          </reference>
        </references>
      </pivotArea>
    </format>
    <format dxfId="13804">
      <pivotArea dataOnly="0" labelOnly="1" fieldPosition="0">
        <references count="1">
          <reference field="0" count="1">
            <x v="52"/>
          </reference>
        </references>
      </pivotArea>
    </format>
    <format dxfId="13803">
      <pivotArea dataOnly="0" labelOnly="1" fieldPosition="0">
        <references count="1">
          <reference field="0" count="1">
            <x v="53"/>
          </reference>
        </references>
      </pivotArea>
    </format>
    <format dxfId="13802">
      <pivotArea dataOnly="0" labelOnly="1" fieldPosition="0">
        <references count="1">
          <reference field="0" count="1">
            <x v="54"/>
          </reference>
        </references>
      </pivotArea>
    </format>
    <format dxfId="13801">
      <pivotArea dataOnly="0" labelOnly="1" fieldPosition="0">
        <references count="1">
          <reference field="0" count="1">
            <x v="55"/>
          </reference>
        </references>
      </pivotArea>
    </format>
    <format dxfId="13800">
      <pivotArea dataOnly="0" labelOnly="1" fieldPosition="0">
        <references count="1">
          <reference field="0" count="1">
            <x v="56"/>
          </reference>
        </references>
      </pivotArea>
    </format>
    <format dxfId="13799">
      <pivotArea dataOnly="0" labelOnly="1" fieldPosition="0">
        <references count="1">
          <reference field="0" count="1">
            <x v="57"/>
          </reference>
        </references>
      </pivotArea>
    </format>
    <format dxfId="13798">
      <pivotArea dataOnly="0" labelOnly="1" fieldPosition="0">
        <references count="1">
          <reference field="0" count="1">
            <x v="58"/>
          </reference>
        </references>
      </pivotArea>
    </format>
    <format dxfId="13797">
      <pivotArea dataOnly="0" labelOnly="1" fieldPosition="0">
        <references count="1">
          <reference field="0" count="1">
            <x v="59"/>
          </reference>
        </references>
      </pivotArea>
    </format>
    <format dxfId="13796">
      <pivotArea dataOnly="0" labelOnly="1" fieldPosition="0">
        <references count="1">
          <reference field="0" count="1">
            <x v="60"/>
          </reference>
        </references>
      </pivotArea>
    </format>
    <format dxfId="13795">
      <pivotArea dataOnly="0" labelOnly="1" fieldPosition="0">
        <references count="1">
          <reference field="0" count="1">
            <x v="61"/>
          </reference>
        </references>
      </pivotArea>
    </format>
    <format dxfId="13794">
      <pivotArea dataOnly="0" labelOnly="1" fieldPosition="0">
        <references count="1">
          <reference field="0" count="1">
            <x v="62"/>
          </reference>
        </references>
      </pivotArea>
    </format>
    <format dxfId="13793">
      <pivotArea dataOnly="0" labelOnly="1" fieldPosition="0">
        <references count="1">
          <reference field="0" count="1">
            <x v="63"/>
          </reference>
        </references>
      </pivotArea>
    </format>
    <format dxfId="13792">
      <pivotArea dataOnly="0" labelOnly="1" fieldPosition="0">
        <references count="1">
          <reference field="0" count="1">
            <x v="65"/>
          </reference>
        </references>
      </pivotArea>
    </format>
    <format dxfId="13791">
      <pivotArea dataOnly="0" labelOnly="1" fieldPosition="0">
        <references count="1">
          <reference field="0" count="1">
            <x v="67"/>
          </reference>
        </references>
      </pivotArea>
    </format>
    <format dxfId="13790">
      <pivotArea dataOnly="0" labelOnly="1" fieldPosition="0">
        <references count="1">
          <reference field="0" count="1">
            <x v="29"/>
          </reference>
        </references>
      </pivotArea>
    </format>
    <format dxfId="13789">
      <pivotArea grandRow="1" outline="0" collapsedLevelsAreSubtotals="1" fieldPosition="0"/>
    </format>
    <format dxfId="13788">
      <pivotArea dataOnly="0" labelOnly="1" grandRow="1" outline="0" fieldPosition="0"/>
    </format>
    <format dxfId="13787">
      <pivotArea dataOnly="0" labelOnly="1" grandRow="1" outline="0" offset="A256" fieldPosition="0"/>
    </format>
    <format dxfId="13786">
      <pivotArea grandRow="1" outline="0" collapsedLevelsAreSubtotals="1" fieldPosition="0"/>
    </format>
    <format dxfId="13785">
      <pivotArea dataOnly="0" labelOnly="1" fieldPosition="0">
        <references count="2">
          <reference field="0" count="1" selected="0">
            <x v="0"/>
          </reference>
          <reference field="2" count="1">
            <x v="9"/>
          </reference>
        </references>
      </pivotArea>
    </format>
    <format dxfId="13784">
      <pivotArea dataOnly="0" labelOnly="1" fieldPosition="0">
        <references count="2">
          <reference field="0" count="1" selected="0">
            <x v="2"/>
          </reference>
          <reference field="2" count="1">
            <x v="8"/>
          </reference>
        </references>
      </pivotArea>
    </format>
    <format dxfId="13783">
      <pivotArea dataOnly="0" labelOnly="1" fieldPosition="0">
        <references count="2">
          <reference field="0" count="1" selected="0">
            <x v="3"/>
          </reference>
          <reference field="2" count="1">
            <x v="20"/>
          </reference>
        </references>
      </pivotArea>
    </format>
    <format dxfId="13782">
      <pivotArea collapsedLevelsAreSubtotals="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3781">
      <pivotArea collapsedLevelsAreSubtotals="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3780">
      <pivotArea dataOnly="0" labelOnly="1" fieldPosition="0">
        <references count="3">
          <reference field="0" count="1" selected="0">
            <x v="0"/>
          </reference>
          <reference field="1" count="2">
            <x v="111"/>
            <x v="199"/>
          </reference>
          <reference field="2" count="1" selected="0">
            <x v="9"/>
          </reference>
        </references>
      </pivotArea>
    </format>
    <format dxfId="13779">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13778">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3777">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3776">
      <pivotArea collapsedLevelsAreSubtotals="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3775">
      <pivotArea collapsedLevelsAreSubtotals="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3774">
      <pivotArea collapsedLevelsAreSubtotals="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3773">
      <pivotArea collapsedLevelsAreSubtotals="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3772">
      <pivotArea dataOnly="0" labelOnly="1" fieldPosition="0">
        <references count="3">
          <reference field="0" count="1" selected="0">
            <x v="2"/>
          </reference>
          <reference field="1" count="4">
            <x v="9"/>
            <x v="58"/>
            <x v="179"/>
            <x v="364"/>
          </reference>
          <reference field="2" count="1" selected="0">
            <x v="8"/>
          </reference>
        </references>
      </pivotArea>
    </format>
    <format dxfId="13771">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13770">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3769">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3768">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3767">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3766">
      <pivotArea collapsedLevelsAreSubtotals="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3765">
      <pivotArea collapsedLevelsAreSubtotals="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3764">
      <pivotArea collapsedLevelsAreSubtotals="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3763">
      <pivotArea collapsedLevelsAreSubtotals="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3762">
      <pivotArea collapsedLevelsAreSubtotals="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3761">
      <pivotArea collapsedLevelsAreSubtotals="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3760">
      <pivotArea collapsedLevelsAreSubtotals="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3759">
      <pivotArea collapsedLevelsAreSubtotals="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3758">
      <pivotArea collapsedLevelsAreSubtotals="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3757">
      <pivotArea collapsedLevelsAreSubtotals="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3756">
      <pivotArea collapsedLevelsAreSubtotals="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3755">
      <pivotArea dataOnly="0" labelOnly="1" fieldPosition="0">
        <references count="3">
          <reference field="0" count="1" selected="0">
            <x v="3"/>
          </reference>
          <reference field="1" count="11">
            <x v="8"/>
            <x v="12"/>
            <x v="65"/>
            <x v="66"/>
            <x v="91"/>
            <x v="99"/>
            <x v="131"/>
            <x v="136"/>
            <x v="146"/>
            <x v="155"/>
            <x v="452"/>
          </reference>
          <reference field="2" count="1" selected="0">
            <x v="20"/>
          </reference>
        </references>
      </pivotArea>
    </format>
    <format dxfId="13754">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13753">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13752">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13751">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1375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374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374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374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374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374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374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374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374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374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374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3739">
      <pivotArea collapsedLevelsAreSubtotals="1" fieldPosition="0">
        <references count="2">
          <reference field="0" count="1" selected="0">
            <x v="2"/>
          </reference>
          <reference field="2" count="1" defaultSubtotal="1">
            <x v="8"/>
          </reference>
        </references>
      </pivotArea>
    </format>
    <format dxfId="13738">
      <pivotArea collapsedLevelsAreSubtotals="1" fieldPosition="0">
        <references count="2">
          <reference field="0" count="1" selected="0">
            <x v="3"/>
          </reference>
          <reference field="2" count="1" defaultSubtotal="1">
            <x v="20"/>
          </reference>
        </references>
      </pivotArea>
    </format>
    <format dxfId="13737">
      <pivotArea collapsedLevelsAreSubtotals="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3736">
      <pivotArea collapsedLevelsAreSubtotals="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3735">
      <pivotArea collapsedLevelsAreSubtotals="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3734">
      <pivotArea collapsedLevelsAreSubtotals="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3733">
      <pivotArea collapsedLevelsAreSubtotals="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3732">
      <pivotArea collapsedLevelsAreSubtotals="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3731">
      <pivotArea collapsedLevelsAreSubtotals="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3730">
      <pivotArea collapsedLevelsAreSubtotals="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3729">
      <pivotArea collapsedLevelsAreSubtotals="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3728">
      <pivotArea collapsedLevelsAreSubtotals="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3727">
      <pivotArea collapsedLevelsAreSubtotals="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3726">
      <pivotArea collapsedLevelsAreSubtotals="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3725">
      <pivotArea collapsedLevelsAreSubtotals="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3724">
      <pivotArea collapsedLevelsAreSubtotals="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3723">
      <pivotArea collapsedLevelsAreSubtotals="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3722">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13721">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13720">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13719">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13718">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3717">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3716">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3715">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3714">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3713">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3712">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3711">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3710">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3709">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3708">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3707">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3706">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3705">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3704">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3703">
      <pivotArea collapsedLevelsAreSubtotals="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3702">
      <pivotArea dataOnly="0" labelOnly="1" fieldPosition="0">
        <references count="3">
          <reference field="0" count="1" selected="0">
            <x v="5"/>
          </reference>
          <reference field="1" count="1">
            <x v="142"/>
          </reference>
          <reference field="2" count="1" selected="0">
            <x v="2"/>
          </reference>
        </references>
      </pivotArea>
    </format>
    <format dxfId="13701">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13700">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3699">
      <pivotArea collapsedLevelsAreSubtotals="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3698">
      <pivotArea collapsedLevelsAreSubtotals="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3697">
      <pivotArea collapsedLevelsAreSubtotals="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3696">
      <pivotArea dataOnly="0" labelOnly="1" fieldPosition="0">
        <references count="3">
          <reference field="0" count="1" selected="0">
            <x v="6"/>
          </reference>
          <reference field="1" count="3">
            <x v="157"/>
            <x v="262"/>
            <x v="454"/>
          </reference>
          <reference field="2" count="1" selected="0">
            <x v="43"/>
          </reference>
        </references>
      </pivotArea>
    </format>
    <format dxfId="13695">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1369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369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369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3691">
      <pivotArea collapsedLevelsAreSubtotals="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3690">
      <pivotArea collapsedLevelsAreSubtotals="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3689">
      <pivotArea collapsedLevelsAreSubtotals="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3688">
      <pivotArea collapsedLevelsAreSubtotals="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3687">
      <pivotArea collapsedLevelsAreSubtotals="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3686">
      <pivotArea collapsedLevelsAreSubtotals="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3685">
      <pivotArea collapsedLevelsAreSubtotals="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3684">
      <pivotArea collapsedLevelsAreSubtotals="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3683">
      <pivotArea collapsedLevelsAreSubtotals="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3682">
      <pivotArea collapsedLevelsAreSubtotals="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3681">
      <pivotArea collapsedLevelsAreSubtotals="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3680">
      <pivotArea collapsedLevelsAreSubtotals="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3679">
      <pivotArea collapsedLevelsAreSubtotals="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3678">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13677">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13676">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13675">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13674">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13673">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13672">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3671">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3670">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3669">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3668">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3667">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3666">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3665">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3664">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3663">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3662">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3661">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3660">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3659">
      <pivotArea collapsedLevelsAreSubtotals="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3658">
      <pivotArea dataOnly="0" labelOnly="1" fieldPosition="0">
        <references count="3">
          <reference field="0" count="1" selected="0">
            <x v="8"/>
          </reference>
          <reference field="1" count="1">
            <x v="456"/>
          </reference>
          <reference field="2" count="1" selected="0">
            <x v="26"/>
          </reference>
        </references>
      </pivotArea>
    </format>
    <format dxfId="13657">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13656">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3655">
      <pivotArea collapsedLevelsAreSubtotals="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3654">
      <pivotArea collapsedLevelsAreSubtotals="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3653">
      <pivotArea collapsedLevelsAreSubtotals="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3652">
      <pivotArea dataOnly="0" labelOnly="1" fieldPosition="0">
        <references count="3">
          <reference field="0" count="1" selected="0">
            <x v="9"/>
          </reference>
          <reference field="1" count="3">
            <x v="77"/>
            <x v="82"/>
            <x v="129"/>
          </reference>
          <reference field="2" count="1" selected="0">
            <x v="13"/>
          </reference>
        </references>
      </pivotArea>
    </format>
    <format dxfId="13651">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13650">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13649">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3648">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3647">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3646">
      <pivotArea collapsedLevelsAreSubtotals="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3645">
      <pivotArea dataOnly="0" labelOnly="1" fieldPosition="0">
        <references count="3">
          <reference field="0" count="1" selected="0">
            <x v="10"/>
          </reference>
          <reference field="1" count="1">
            <x v="274"/>
          </reference>
          <reference field="2" count="1" selected="0">
            <x v="41"/>
          </reference>
        </references>
      </pivotArea>
    </format>
    <format dxfId="13644">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13643">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3642">
      <pivotArea collapsedLevelsAreSubtotals="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3641">
      <pivotArea collapsedLevelsAreSubtotals="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3640">
      <pivotArea collapsedLevelsAreSubtotals="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3639">
      <pivotArea collapsedLevelsAreSubtotals="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3638">
      <pivotArea collapsedLevelsAreSubtotals="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3637">
      <pivotArea dataOnly="0" labelOnly="1" fieldPosition="0">
        <references count="3">
          <reference field="0" count="1" selected="0">
            <x v="11"/>
          </reference>
          <reference field="1" count="5">
            <x v="2"/>
            <x v="147"/>
            <x v="215"/>
            <x v="331"/>
            <x v="334"/>
          </reference>
          <reference field="2" count="1" selected="0">
            <x v="54"/>
          </reference>
        </references>
      </pivotArea>
    </format>
    <format dxfId="13636">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13635">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13634">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13633">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3632">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3631">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3630">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3629">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3628">
      <pivotArea collapsedLevelsAreSubtotals="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3627">
      <pivotArea collapsedLevelsAreSubtotals="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3626">
      <pivotArea collapsedLevelsAreSubtotals="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3625">
      <pivotArea collapsedLevelsAreSubtotals="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3624">
      <pivotArea collapsedLevelsAreSubtotals="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3623">
      <pivotArea collapsedLevelsAreSubtotals="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3622">
      <pivotArea dataOnly="0" labelOnly="1" fieldPosition="0">
        <references count="3">
          <reference field="0" count="1" selected="0">
            <x v="12"/>
          </reference>
          <reference field="1" count="6">
            <x v="119"/>
            <x v="132"/>
            <x v="154"/>
            <x v="217"/>
            <x v="218"/>
            <x v="288"/>
          </reference>
          <reference field="2" count="1" selected="0">
            <x v="22"/>
          </reference>
        </references>
      </pivotArea>
    </format>
    <format dxfId="13621">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13620">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13619">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13618">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13617">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3616">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3615">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3614">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3613">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3612">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3611">
      <pivotArea collapsedLevelsAreSubtotals="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3610">
      <pivotArea collapsedLevelsAreSubtotals="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3609">
      <pivotArea collapsedLevelsAreSubtotals="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3608">
      <pivotArea collapsedLevelsAreSubtotals="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3607">
      <pivotArea collapsedLevelsAreSubtotals="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3606">
      <pivotArea collapsedLevelsAreSubtotals="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3605">
      <pivotArea collapsedLevelsAreSubtotals="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3604">
      <pivotArea collapsedLevelsAreSubtotals="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3603">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13602">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13601">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13600">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1359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359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359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359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359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359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359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3592">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3591">
      <pivotArea collapsedLevelsAreSubtotals="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3590">
      <pivotArea collapsedLevelsAreSubtotals="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3589">
      <pivotArea dataOnly="0" labelOnly="1" fieldPosition="0">
        <references count="3">
          <reference field="0" count="1" selected="0">
            <x v="14"/>
          </reference>
          <reference field="1" count="2">
            <x v="117"/>
            <x v="238"/>
          </reference>
          <reference field="2" count="1" selected="0">
            <x v="4"/>
          </reference>
        </references>
      </pivotArea>
    </format>
    <format dxfId="13588">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1358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358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3585">
      <pivotArea collapsedLevelsAreSubtotals="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3584">
      <pivotArea collapsedLevelsAreSubtotals="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3583">
      <pivotArea collapsedLevelsAreSubtotals="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3582">
      <pivotArea collapsedLevelsAreSubtotals="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3581">
      <pivotArea collapsedLevelsAreSubtotals="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3580">
      <pivotArea dataOnly="0" labelOnly="1" fieldPosition="0">
        <references count="3">
          <reference field="0" count="1" selected="0">
            <x v="15"/>
          </reference>
          <reference field="1" count="5">
            <x v="75"/>
            <x v="137"/>
            <x v="196"/>
            <x v="229"/>
            <x v="457"/>
          </reference>
          <reference field="2" count="1" selected="0">
            <x v="42"/>
          </reference>
        </references>
      </pivotArea>
    </format>
    <format dxfId="13579">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13578">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3577">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3576">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3575">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3574">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3573">
      <pivotArea collapsedLevelsAreSubtotals="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3572">
      <pivotArea collapsedLevelsAreSubtotals="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3571">
      <pivotArea collapsedLevelsAreSubtotals="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3570">
      <pivotArea collapsedLevelsAreSubtotals="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3569">
      <pivotArea collapsedLevelsAreSubtotals="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3568">
      <pivotArea collapsedLevelsAreSubtotals="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3567">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3566">
      <pivotArea collapsedLevelsAreSubtotals="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3565">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13564">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13563">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13562">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13561">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1356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355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355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355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355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355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3554">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3553">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3552">
      <pivotArea collapsedLevelsAreSubtotals="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3551">
      <pivotArea collapsedLevelsAreSubtotals="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3550">
      <pivotArea collapsedLevelsAreSubtotals="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3549">
      <pivotArea collapsedLevelsAreSubtotals="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3548">
      <pivotArea collapsedLevelsAreSubtotals="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3547">
      <pivotArea collapsedLevelsAreSubtotals="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3546">
      <pivotArea collapsedLevelsAreSubtotals="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3545">
      <pivotArea collapsedLevelsAreSubtotals="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3544">
      <pivotArea collapsedLevelsAreSubtotals="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3543">
      <pivotArea collapsedLevelsAreSubtotals="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3542">
      <pivotArea collapsedLevelsAreSubtotals="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3541">
      <pivotArea collapsedLevelsAreSubtotals="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3540">
      <pivotArea collapsedLevelsAreSubtotals="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3539">
      <pivotArea collapsedLevelsAreSubtotals="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3538">
      <pivotArea collapsedLevelsAreSubtotals="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3537">
      <pivotArea collapsedLevelsAreSubtotals="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3536">
      <pivotArea collapsedLevelsAreSubtotals="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3535">
      <pivotArea collapsedLevelsAreSubtotals="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3534">
      <pivotArea collapsedLevelsAreSubtotals="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3533">
      <pivotArea collapsedLevelsAreSubtotals="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3532">
      <pivotArea collapsedLevelsAreSubtotals="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3531">
      <pivotArea collapsedLevelsAreSubtotals="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3530">
      <pivotArea dataOnly="0" labelOnly="1" fieldPosition="0">
        <references count="3">
          <reference field="0" count="1" selected="0">
            <x v="17"/>
          </reference>
          <reference field="1" count="22">
            <x v="22"/>
            <x v="24"/>
            <x v="27"/>
            <x v="78"/>
            <x v="115"/>
            <x v="133"/>
            <x v="141"/>
            <x v="174"/>
            <x v="287"/>
            <x v="300"/>
            <x v="370"/>
            <x v="386"/>
            <x v="387"/>
            <x v="396"/>
            <x v="423"/>
            <x v="460"/>
            <x v="461"/>
            <x v="462"/>
            <x v="463"/>
            <x v="464"/>
            <x v="465"/>
            <x v="533"/>
          </reference>
          <reference field="2" count="1" selected="0">
            <x v="5"/>
          </reference>
        </references>
      </pivotArea>
    </format>
    <format dxfId="13529">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13528">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13527">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13526">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13525">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13524">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13523">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13522">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13521">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3520">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3519">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3518">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3517">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3516">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3515">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3514">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3513">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3512">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3511">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3510">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3509">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3508">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3507">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3506">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3505">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3504">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3503">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3502">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3501">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3500">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3499">
      <pivotArea collapsedLevelsAreSubtotals="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3498">
      <pivotArea collapsedLevelsAreSubtotals="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3497">
      <pivotArea collapsedLevelsAreSubtotals="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3496">
      <pivotArea collapsedLevelsAreSubtotals="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3495">
      <pivotArea collapsedLevelsAreSubtotals="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3494">
      <pivotArea collapsedLevelsAreSubtotals="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3493">
      <pivotArea collapsedLevelsAreSubtotals="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3492">
      <pivotArea collapsedLevelsAreSubtotals="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3491">
      <pivotArea dataOnly="0" labelOnly="1" fieldPosition="0">
        <references count="3">
          <reference field="0" count="1" selected="0">
            <x v="18"/>
          </reference>
          <reference field="1" count="8">
            <x v="112"/>
            <x v="125"/>
            <x v="192"/>
            <x v="282"/>
            <x v="376"/>
            <x v="430"/>
            <x v="534"/>
            <x v="535"/>
          </reference>
          <reference field="2" count="1" selected="0">
            <x v="33"/>
          </reference>
        </references>
      </pivotArea>
    </format>
    <format dxfId="13490">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13489">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13488">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13487">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13486">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13485">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3484">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3483">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3482">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3481">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3480">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3479">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3478">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3477">
      <pivotArea collapsedLevelsAreSubtotals="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3476">
      <pivotArea collapsedLevelsAreSubtotals="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3475">
      <pivotArea collapsedLevelsAreSubtotals="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3474">
      <pivotArea collapsedLevelsAreSubtotals="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3473">
      <pivotArea collapsedLevelsAreSubtotals="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3472">
      <pivotArea collapsedLevelsAreSubtotals="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3471">
      <pivotArea collapsedLevelsAreSubtotals="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3470">
      <pivotArea collapsedLevelsAreSubtotals="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3469">
      <pivotArea collapsedLevelsAreSubtotals="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3468">
      <pivotArea collapsedLevelsAreSubtotals="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3467">
      <pivotArea collapsedLevelsAreSubtotals="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3466">
      <pivotArea collapsedLevelsAreSubtotals="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3465">
      <pivotArea collapsedLevelsAreSubtotals="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3464">
      <pivotArea collapsedLevelsAreSubtotals="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3463">
      <pivotArea collapsedLevelsAreSubtotals="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3462">
      <pivotArea collapsedLevelsAreSubtotals="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3461">
      <pivotArea collapsedLevelsAreSubtotals="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3460">
      <pivotArea collapsedLevelsAreSubtotals="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3459">
      <pivotArea collapsedLevelsAreSubtotals="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3458">
      <pivotArea collapsedLevelsAreSubtotals="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3457">
      <pivotArea dataOnly="0" labelOnly="1" fieldPosition="0">
        <references count="3">
          <reference field="0" count="1" selected="0">
            <x v="19"/>
          </reference>
          <reference field="1" count="20">
            <x v="124"/>
            <x v="158"/>
            <x v="159"/>
            <x v="177"/>
            <x v="178"/>
            <x v="258"/>
            <x v="273"/>
            <x v="286"/>
            <x v="289"/>
            <x v="297"/>
            <x v="305"/>
            <x v="306"/>
            <x v="392"/>
            <x v="420"/>
            <x v="421"/>
            <x v="435"/>
            <x v="466"/>
            <x v="467"/>
            <x v="468"/>
            <x v="536"/>
          </reference>
          <reference field="2" count="1" selected="0">
            <x v="0"/>
          </reference>
        </references>
      </pivotArea>
    </format>
    <format dxfId="13456">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13455">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13454">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13453">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13452">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13451">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13450">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13449">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13448">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13447">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3446">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3445">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3444">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3443">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3442">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3441">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3440">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3439">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3438">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3437">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3436">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3435">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3434">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3433">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3432">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3431">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3430">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3429">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3428">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3427">
      <pivotArea collapsedLevelsAreSubtotals="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3426">
      <pivotArea collapsedLevelsAreSubtotals="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3425">
      <pivotArea collapsedLevelsAreSubtotals="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3424">
      <pivotArea collapsedLevelsAreSubtotals="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3423">
      <pivotArea collapsedLevelsAreSubtotals="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3422">
      <pivotArea collapsedLevelsAreSubtotals="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3421">
      <pivotArea collapsedLevelsAreSubtotals="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3420">
      <pivotArea collapsedLevelsAreSubtotals="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3419">
      <pivotArea collapsedLevelsAreSubtotals="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3418">
      <pivotArea collapsedLevelsAreSubtotals="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3417">
      <pivotArea collapsedLevelsAreSubtotals="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3416">
      <pivotArea collapsedLevelsAreSubtotals="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3415">
      <pivotArea collapsedLevelsAreSubtotals="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3414">
      <pivotArea collapsedLevelsAreSubtotals="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3413">
      <pivotArea collapsedLevelsAreSubtotals="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3412">
      <pivotArea collapsedLevelsAreSubtotals="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3411">
      <pivotArea collapsedLevelsAreSubtotals="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3410">
      <pivotArea collapsedLevelsAreSubtotals="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3409">
      <pivotArea collapsedLevelsAreSubtotals="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3408">
      <pivotArea collapsedLevelsAreSubtotals="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3407">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13406">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13405">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13404">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13403">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13402">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13401">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13400">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13399">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13398">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13397">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3396">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3395">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3394">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3393">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3392">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3391">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3390">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3389">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3388">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3387">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3386">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3385">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3384">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3383">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3382">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3381">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3380">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3379">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3378">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3377">
      <pivotArea collapsedLevelsAreSubtotals="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3376">
      <pivotArea collapsedLevelsAreSubtotals="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3375">
      <pivotArea dataOnly="0" labelOnly="1" fieldPosition="0">
        <references count="3">
          <reference field="0" count="1" selected="0">
            <x v="21"/>
          </reference>
          <reference field="1" count="2">
            <x v="299"/>
            <x v="440"/>
          </reference>
          <reference field="2" count="1" selected="0">
            <x v="31"/>
          </reference>
        </references>
      </pivotArea>
    </format>
    <format dxfId="13374">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13373">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3372">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3371">
      <pivotArea collapsedLevelsAreSubtotals="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3370">
      <pivotArea collapsedLevelsAreSubtotals="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3369">
      <pivotArea collapsedLevelsAreSubtotals="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3368">
      <pivotArea collapsedLevelsAreSubtotals="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3367">
      <pivotArea collapsedLevelsAreSubtotals="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3366">
      <pivotArea collapsedLevelsAreSubtotals="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3365">
      <pivotArea collapsedLevelsAreSubtotals="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3364">
      <pivotArea collapsedLevelsAreSubtotals="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3363">
      <pivotArea collapsedLevelsAreSubtotals="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3362">
      <pivotArea collapsedLevelsAreSubtotals="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3361">
      <pivotArea collapsedLevelsAreSubtotals="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3360">
      <pivotArea collapsedLevelsAreSubtotals="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3359">
      <pivotArea collapsedLevelsAreSubtotals="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3358">
      <pivotArea collapsedLevelsAreSubtotals="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3357">
      <pivotArea collapsedLevelsAreSubtotals="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3356">
      <pivotArea collapsedLevelsAreSubtotals="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3355">
      <pivotArea collapsedLevelsAreSubtotals="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3354">
      <pivotArea collapsedLevelsAreSubtotals="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3353">
      <pivotArea collapsedLevelsAreSubtotals="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3352">
      <pivotArea collapsedLevelsAreSubtotals="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3351">
      <pivotArea collapsedLevelsAreSubtotals="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3350">
      <pivotArea collapsedLevelsAreSubtotals="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3349">
      <pivotArea collapsedLevelsAreSubtotals="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3348">
      <pivotArea collapsedLevelsAreSubtotals="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3347">
      <pivotArea collapsedLevelsAreSubtotals="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3346">
      <pivotArea collapsedLevelsAreSubtotals="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3345">
      <pivotArea collapsedLevelsAreSubtotals="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3344">
      <pivotArea collapsedLevelsAreSubtotals="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3343">
      <pivotArea collapsedLevelsAreSubtotals="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3342">
      <pivotArea collapsedLevelsAreSubtotals="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3341">
      <pivotArea collapsedLevelsAreSubtotals="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3340">
      <pivotArea collapsedLevelsAreSubtotals="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3339">
      <pivotArea collapsedLevelsAreSubtotals="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3338">
      <pivotArea collapsedLevelsAreSubtotals="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3337">
      <pivotArea collapsedLevelsAreSubtotals="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3336">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13335">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13334">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13333">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13332">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13331">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13330">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13329">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13328">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13327">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1332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332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332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332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332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332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332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331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331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331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331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331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331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331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331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331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331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330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330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330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330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330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330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330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330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330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330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329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329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329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329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329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3294">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3293">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3292">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3291">
      <pivotArea collapsedLevelsAreSubtotals="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3290">
      <pivotArea collapsedLevelsAreSubtotals="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3289">
      <pivotArea collapsedLevelsAreSubtotals="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3288">
      <pivotArea collapsedLevelsAreSubtotals="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3287">
      <pivotArea collapsedLevelsAreSubtotals="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3286">
      <pivotArea collapsedLevelsAreSubtotals="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3285">
      <pivotArea collapsedLevelsAreSubtotals="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3284">
      <pivotArea collapsedLevelsAreSubtotals="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3283">
      <pivotArea collapsedLevelsAreSubtotals="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3282">
      <pivotArea collapsedLevelsAreSubtotals="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3281">
      <pivotArea collapsedLevelsAreSubtotals="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3280">
      <pivotArea collapsedLevelsAreSubtotals="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3279">
      <pivotArea collapsedLevelsAreSubtotals="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3278">
      <pivotArea collapsedLevelsAreSubtotals="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3277">
      <pivotArea collapsedLevelsAreSubtotals="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3276">
      <pivotArea collapsedLevelsAreSubtotals="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3275">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13274">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13273">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13272">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13271">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13270">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13269">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13268">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13267">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13266">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13265">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3264">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3263">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3262">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3261">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3260">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3259">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3258">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3257">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3256">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3255">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3254">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3253">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3252">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3251">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3250">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3249">
      <pivotArea collapsedLevelsAreSubtotals="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3248">
      <pivotArea collapsedLevelsAreSubtotals="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3247">
      <pivotArea dataOnly="0" labelOnly="1" fieldPosition="0">
        <references count="3">
          <reference field="0" count="1" selected="0">
            <x v="24"/>
          </reference>
          <reference field="1" count="2">
            <x v="214"/>
            <x v="482"/>
          </reference>
          <reference field="2" count="1" selected="0">
            <x v="40"/>
          </reference>
        </references>
      </pivotArea>
    </format>
    <format dxfId="13246">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13245">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3244">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3243">
      <pivotArea collapsedLevelsAreSubtotals="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3242">
      <pivotArea dataOnly="0" labelOnly="1" fieldPosition="0">
        <references count="3">
          <reference field="0" count="1" selected="0">
            <x v="25"/>
          </reference>
          <reference field="1" count="1">
            <x v="102"/>
          </reference>
          <reference field="2" count="1" selected="0">
            <x v="50"/>
          </reference>
        </references>
      </pivotArea>
    </format>
    <format dxfId="13241">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13240">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3239">
      <pivotArea collapsedLevelsAreSubtotals="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3238">
      <pivotArea collapsedLevelsAreSubtotals="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3237">
      <pivotArea collapsedLevelsAreSubtotals="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3236">
      <pivotArea collapsedLevelsAreSubtotals="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3235">
      <pivotArea collapsedLevelsAreSubtotals="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3234">
      <pivotArea dataOnly="0" labelOnly="1" fieldPosition="0">
        <references count="3">
          <reference field="0" count="1" selected="0">
            <x v="26"/>
          </reference>
          <reference field="1" count="5">
            <x v="45"/>
            <x v="61"/>
            <x v="216"/>
            <x v="349"/>
            <x v="397"/>
          </reference>
          <reference field="2" count="1" selected="0">
            <x v="49"/>
          </reference>
        </references>
      </pivotArea>
    </format>
    <format dxfId="13233">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13232">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13231">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13230">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3229">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3228">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3227">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3226">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3225">
      <pivotArea collapsedLevelsAreSubtotals="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3224">
      <pivotArea collapsedLevelsAreSubtotals="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3223">
      <pivotArea collapsedLevelsAreSubtotals="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3222">
      <pivotArea collapsedLevelsAreSubtotals="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3221">
      <pivotArea collapsedLevelsAreSubtotals="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3220">
      <pivotArea collapsedLevelsAreSubtotals="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3219">
      <pivotArea collapsedLevelsAreSubtotals="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3218">
      <pivotArea collapsedLevelsAreSubtotals="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3217">
      <pivotArea collapsedLevelsAreSubtotals="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3216">
      <pivotArea collapsedLevelsAreSubtotals="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3215">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13214">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13213">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13212">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13211">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13210">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13209">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3208">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3207">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3206">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3205">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3204">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320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320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320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3200">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3199">
      <pivotArea collapsedLevelsAreSubtotals="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3198">
      <pivotArea collapsedLevelsAreSubtotals="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3197">
      <pivotArea collapsedLevelsAreSubtotals="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3196">
      <pivotArea collapsedLevelsAreSubtotals="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3195">
      <pivotArea collapsedLevelsAreSubtotals="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3194">
      <pivotArea collapsedLevelsAreSubtotals="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3193">
      <pivotArea collapsedLevelsAreSubtotals="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3192">
      <pivotArea collapsedLevelsAreSubtotals="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3191">
      <pivotArea collapsedLevelsAreSubtotals="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3190">
      <pivotArea collapsedLevelsAreSubtotals="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3189">
      <pivotArea collapsedLevelsAreSubtotals="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3188">
      <pivotArea collapsedLevelsAreSubtotals="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3187">
      <pivotArea collapsedLevelsAreSubtotals="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3186">
      <pivotArea collapsedLevelsAreSubtotals="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3185">
      <pivotArea collapsedLevelsAreSubtotals="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3184">
      <pivotArea collapsedLevelsAreSubtotals="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3183">
      <pivotArea collapsedLevelsAreSubtotals="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3182">
      <pivotArea collapsedLevelsAreSubtotals="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3181">
      <pivotArea collapsedLevelsAreSubtotals="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3180">
      <pivotArea collapsedLevelsAreSubtotals="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3179">
      <pivotArea collapsedLevelsAreSubtotals="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3178">
      <pivotArea collapsedLevelsAreSubtotals="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3177">
      <pivotArea collapsedLevelsAreSubtotals="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3176">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13175">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13174">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13173">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13172">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13171">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13170">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13169">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13168">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13167">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13166">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3165">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3164">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3163">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3162">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3161">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3160">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3159">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3158">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3157">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3156">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3155">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3154">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3153">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3152">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3151">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3150">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3149">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3148">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3147">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3146">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3145">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3144">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3143">
      <pivotArea collapsedLevelsAreSubtotals="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3142">
      <pivotArea collapsedLevelsAreSubtotals="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3141">
      <pivotArea collapsedLevelsAreSubtotals="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3140">
      <pivotArea dataOnly="0" labelOnly="1" fieldPosition="0">
        <references count="3">
          <reference field="0" count="1" selected="0">
            <x v="30"/>
          </reference>
          <reference field="1" count="3">
            <x v="382"/>
            <x v="487"/>
            <x v="541"/>
          </reference>
          <reference field="2" count="1" selected="0">
            <x v="65"/>
          </reference>
        </references>
      </pivotArea>
    </format>
    <format dxfId="13139">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1313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313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3136">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3135">
      <pivotArea collapsedLevelsAreSubtotals="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3134">
      <pivotArea collapsedLevelsAreSubtotals="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3133">
      <pivotArea collapsedLevelsAreSubtotals="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3132">
      <pivotArea dataOnly="0" labelOnly="1" fieldPosition="0">
        <references count="3">
          <reference field="0" count="1" selected="0">
            <x v="31"/>
          </reference>
          <reference field="1" count="3">
            <x v="165"/>
            <x v="338"/>
            <x v="418"/>
          </reference>
          <reference field="2" count="1" selected="0">
            <x v="35"/>
          </reference>
        </references>
      </pivotArea>
    </format>
    <format dxfId="13131">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13130">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13129">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3128">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3127">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3126">
      <pivotArea collapsedLevelsAreSubtotals="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3125">
      <pivotArea collapsedLevelsAreSubtotals="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3124">
      <pivotArea dataOnly="0" labelOnly="1" fieldPosition="0">
        <references count="3">
          <reference field="0" count="1" selected="0">
            <x v="32"/>
          </reference>
          <reference field="1" count="2">
            <x v="57"/>
            <x v="260"/>
          </reference>
          <reference field="2" count="1" selected="0">
            <x v="10"/>
          </reference>
        </references>
      </pivotArea>
    </format>
    <format dxfId="13123">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13122">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3121">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3120">
      <pivotArea collapsedLevelsAreSubtotals="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3119">
      <pivotArea collapsedLevelsAreSubtotals="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3118">
      <pivotArea collapsedLevelsAreSubtotals="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3117">
      <pivotArea collapsedLevelsAreSubtotals="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3116">
      <pivotArea collapsedLevelsAreSubtotals="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3115">
      <pivotArea collapsedLevelsAreSubtotals="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3114">
      <pivotArea collapsedLevelsAreSubtotals="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3113">
      <pivotArea collapsedLevelsAreSubtotals="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3112">
      <pivotArea collapsedLevelsAreSubtotals="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3111">
      <pivotArea dataOnly="0" labelOnly="1" fieldPosition="0">
        <references count="3">
          <reference field="0" count="1" selected="0">
            <x v="33"/>
          </reference>
          <reference field="1" count="9">
            <x v="11"/>
            <x v="67"/>
            <x v="427"/>
            <x v="447"/>
            <x v="488"/>
            <x v="489"/>
            <x v="490"/>
            <x v="542"/>
            <x v="543"/>
          </reference>
          <reference field="2" count="1" selected="0">
            <x v="38"/>
          </reference>
        </references>
      </pivotArea>
    </format>
    <format dxfId="13110">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13109">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13108">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1310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310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310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310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310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310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310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310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309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3098">
      <pivotArea collapsedLevelsAreSubtotals="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3097">
      <pivotArea dataOnly="0" labelOnly="1" fieldPosition="0">
        <references count="3">
          <reference field="0" count="1" selected="0">
            <x v="34"/>
          </reference>
          <reference field="1" count="1">
            <x v="431"/>
          </reference>
          <reference field="2" count="1" selected="0">
            <x v="18"/>
          </reference>
        </references>
      </pivotArea>
    </format>
    <format dxfId="13096">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1309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3094">
      <pivotArea collapsedLevelsAreSubtotals="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3093">
      <pivotArea collapsedLevelsAreSubtotals="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3092">
      <pivotArea collapsedLevelsAreSubtotals="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3091">
      <pivotArea collapsedLevelsAreSubtotals="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3090">
      <pivotArea collapsedLevelsAreSubtotals="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3089">
      <pivotArea dataOnly="0" labelOnly="1" fieldPosition="0">
        <references count="3">
          <reference field="0" count="1" selected="0">
            <x v="35"/>
          </reference>
          <reference field="1" count="5">
            <x v="47"/>
            <x v="74"/>
            <x v="122"/>
            <x v="168"/>
            <x v="209"/>
          </reference>
          <reference field="2" count="1" selected="0">
            <x v="57"/>
          </reference>
        </references>
      </pivotArea>
    </format>
    <format dxfId="13088">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13087">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13086">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1308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308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3083">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3082">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3081">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3080">
      <pivotArea collapsedLevelsAreSubtotals="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3079">
      <pivotArea collapsedLevelsAreSubtotals="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3078">
      <pivotArea collapsedLevelsAreSubtotals="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3077">
      <pivotArea dataOnly="0" labelOnly="1" fieldPosition="0">
        <references count="3">
          <reference field="0" count="1" selected="0">
            <x v="36"/>
          </reference>
          <reference field="1" count="3">
            <x v="109"/>
            <x v="296"/>
            <x v="301"/>
          </reference>
          <reference field="2" count="1" selected="0">
            <x v="55"/>
          </reference>
        </references>
      </pivotArea>
    </format>
    <format dxfId="13076">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13075">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3074">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3073">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3072">
      <pivotArea collapsedLevelsAreSubtotals="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3071">
      <pivotArea collapsedLevelsAreSubtotals="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3070">
      <pivotArea collapsedLevelsAreSubtotals="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3069">
      <pivotArea collapsedLevelsAreSubtotals="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3068">
      <pivotArea collapsedLevelsAreSubtotals="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3067">
      <pivotArea collapsedLevelsAreSubtotals="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3066">
      <pivotArea collapsedLevelsAreSubtotals="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3065">
      <pivotArea collapsedLevelsAreSubtotals="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3064">
      <pivotArea collapsedLevelsAreSubtotals="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3063">
      <pivotArea dataOnly="0" labelOnly="1" fieldPosition="0">
        <references count="3">
          <reference field="0" count="1" selected="0">
            <x v="37"/>
          </reference>
          <reference field="1" count="9">
            <x v="320"/>
            <x v="343"/>
            <x v="395"/>
            <x v="438"/>
            <x v="491"/>
            <x v="492"/>
            <x v="493"/>
            <x v="494"/>
            <x v="495"/>
          </reference>
          <reference field="2" count="1" selected="0">
            <x v="61"/>
          </reference>
        </references>
      </pivotArea>
    </format>
    <format dxfId="13062">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13061">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13060">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1305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305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305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305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305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305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305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305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305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3050">
      <pivotArea collapsedLevelsAreSubtotals="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3049">
      <pivotArea collapsedLevelsAreSubtotals="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3048">
      <pivotArea collapsedLevelsAreSubtotals="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3047">
      <pivotArea dataOnly="0" labelOnly="1" fieldPosition="0">
        <references count="3">
          <reference field="0" count="1" selected="0">
            <x v="38"/>
          </reference>
          <reference field="1" count="3">
            <x v="226"/>
            <x v="337"/>
            <x v="496"/>
          </reference>
          <reference field="2" count="1" selected="0">
            <x v="19"/>
          </reference>
        </references>
      </pivotArea>
    </format>
    <format dxfId="13046">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1304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304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304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3042">
      <pivotArea collapsedLevelsAreSubtotals="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3041">
      <pivotArea collapsedLevelsAreSubtotals="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3040">
      <pivotArea collapsedLevelsAreSubtotals="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3039">
      <pivotArea collapsedLevelsAreSubtotals="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3038">
      <pivotArea collapsedLevelsAreSubtotals="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3037">
      <pivotArea collapsedLevelsAreSubtotals="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3036">
      <pivotArea collapsedLevelsAreSubtotals="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3035">
      <pivotArea collapsedLevelsAreSubtotals="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3034">
      <pivotArea collapsedLevelsAreSubtotals="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3033">
      <pivotArea collapsedLevelsAreSubtotals="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3032">
      <pivotArea collapsedLevelsAreSubtotals="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3031">
      <pivotArea collapsedLevelsAreSubtotals="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3030">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13029">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13028">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13027">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1302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302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302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302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302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302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302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301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301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301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3016">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3015">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3014">
      <pivotArea collapsedLevelsAreSubtotals="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3013">
      <pivotArea collapsedLevelsAreSubtotals="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3012">
      <pivotArea collapsedLevelsAreSubtotals="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3011">
      <pivotArea collapsedLevelsAreSubtotals="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3010">
      <pivotArea collapsedLevelsAreSubtotals="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3009">
      <pivotArea collapsedLevelsAreSubtotals="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3008">
      <pivotArea collapsedLevelsAreSubtotals="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3007">
      <pivotArea collapsedLevelsAreSubtotals="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3006">
      <pivotArea collapsedLevelsAreSubtotals="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3005">
      <pivotArea collapsedLevelsAreSubtotals="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3004">
      <pivotArea collapsedLevelsAreSubtotals="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3003">
      <pivotArea collapsedLevelsAreSubtotals="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3002">
      <pivotArea collapsedLevelsAreSubtotals="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3001">
      <pivotArea collapsedLevelsAreSubtotals="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3000">
      <pivotArea collapsedLevelsAreSubtotals="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2999">
      <pivotArea collapsedLevelsAreSubtotals="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2998">
      <pivotArea collapsedLevelsAreSubtotals="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2997">
      <pivotArea collapsedLevelsAreSubtotals="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2996">
      <pivotArea collapsedLevelsAreSubtotals="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2995">
      <pivotArea collapsedLevelsAreSubtotals="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2994">
      <pivotArea collapsedLevelsAreSubtotals="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2993">
      <pivotArea collapsedLevelsAreSubtotals="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2992">
      <pivotArea collapsedLevelsAreSubtotals="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2991">
      <pivotArea collapsedLevelsAreSubtotals="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2990">
      <pivotArea collapsedLevelsAreSubtotals="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2989">
      <pivotArea collapsedLevelsAreSubtotals="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2988">
      <pivotArea collapsedLevelsAreSubtotals="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2987">
      <pivotArea collapsedLevelsAreSubtotals="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2986">
      <pivotArea collapsedLevelsAreSubtotals="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2985">
      <pivotArea collapsedLevelsAreSubtotals="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2984">
      <pivotArea collapsedLevelsAreSubtotals="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2983">
      <pivotArea collapsedLevelsAreSubtotals="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2982">
      <pivotArea collapsedLevelsAreSubtotals="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2981">
      <pivotArea collapsedLevelsAreSubtotals="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2980">
      <pivotArea collapsedLevelsAreSubtotals="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2979">
      <pivotArea collapsedLevelsAreSubtotals="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2978">
      <pivotArea collapsedLevelsAreSubtotals="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2977">
      <pivotArea collapsedLevelsAreSubtotals="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2976">
      <pivotArea collapsedLevelsAreSubtotals="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2975">
      <pivotArea collapsedLevelsAreSubtotals="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2974">
      <pivotArea collapsedLevelsAreSubtotals="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2973">
      <pivotArea collapsedLevelsAreSubtotals="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2972">
      <pivotArea collapsedLevelsAreSubtotals="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2971">
      <pivotArea dataOnly="0" labelOnly="1" fieldPosition="0">
        <references count="3">
          <reference field="0" count="1" selected="0">
            <x v="40"/>
          </reference>
          <reference field="1" count="43">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reference>
          <reference field="2" count="1" selected="0">
            <x v="62"/>
          </reference>
        </references>
      </pivotArea>
    </format>
    <format dxfId="12970">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12969">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12968">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12967">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12966">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1296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296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2963">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2962">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2961">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2960">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2959">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2958">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2957">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2956">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2955">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2954">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2953">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2952">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2951">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2950">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2949">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2948">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2947">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2946">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2945">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2944">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2943">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2942">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2941">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2940">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2939">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2938">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2937">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2936">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2935">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2934">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2933">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2932">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2931">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2930">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2929">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2928">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2927">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2926">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2925">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2924">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2923">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2922">
      <pivotArea collapsedLevelsAreSubtotals="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2921">
      <pivotArea collapsedLevelsAreSubtotals="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2920">
      <pivotArea collapsedLevelsAreSubtotals="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2919">
      <pivotArea collapsedLevelsAreSubtotals="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2918">
      <pivotArea collapsedLevelsAreSubtotals="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2917">
      <pivotArea collapsedLevelsAreSubtotals="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2916">
      <pivotArea collapsedLevelsAreSubtotals="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2915">
      <pivotArea collapsedLevelsAreSubtotals="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2914">
      <pivotArea collapsedLevelsAreSubtotals="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2913">
      <pivotArea collapsedLevelsAreSubtotals="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2912">
      <pivotArea collapsedLevelsAreSubtotals="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2911">
      <pivotArea dataOnly="0" labelOnly="1" fieldPosition="0">
        <references count="3">
          <reference field="0" count="1" selected="0">
            <x v="41"/>
          </reference>
          <reference field="1" count="11">
            <x v="4"/>
            <x v="76"/>
            <x v="130"/>
            <x v="188"/>
            <x v="224"/>
            <x v="314"/>
            <x v="321"/>
            <x v="505"/>
            <x v="547"/>
            <x v="548"/>
            <x v="549"/>
          </reference>
          <reference field="2" count="1" selected="0">
            <x v="51"/>
          </reference>
        </references>
      </pivotArea>
    </format>
    <format dxfId="12910">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12909">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12908">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12907">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12906">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12905">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12904">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2903">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2902">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2901">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2900">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2899">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2898">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2897">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2896">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2895">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2894">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2893">
      <pivotArea collapsedLevelsAreSubtotals="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2892">
      <pivotArea collapsedLevelsAreSubtotals="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2891">
      <pivotArea collapsedLevelsAreSubtotals="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2890">
      <pivotArea collapsedLevelsAreSubtotals="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2889">
      <pivotArea collapsedLevelsAreSubtotals="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2888">
      <pivotArea collapsedLevelsAreSubtotals="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2887">
      <pivotArea collapsedLevelsAreSubtotals="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2886">
      <pivotArea collapsedLevelsAreSubtotals="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2885">
      <pivotArea collapsedLevelsAreSubtotals="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2884">
      <pivotArea collapsedLevelsAreSubtotals="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2883">
      <pivotArea collapsedLevelsAreSubtotals="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2882">
      <pivotArea collapsedLevelsAreSubtotals="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2881">
      <pivotArea collapsedLevelsAreSubtotals="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2880">
      <pivotArea collapsedLevelsAreSubtotals="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2879">
      <pivotArea collapsedLevelsAreSubtotals="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2878">
      <pivotArea collapsedLevelsAreSubtotals="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2877">
      <pivotArea collapsedLevelsAreSubtotals="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2876">
      <pivotArea collapsedLevelsAreSubtotals="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2875">
      <pivotArea collapsedLevelsAreSubtotals="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2874">
      <pivotArea collapsedLevelsAreSubtotals="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2873">
      <pivotArea collapsedLevelsAreSubtotals="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2872">
      <pivotArea collapsedLevelsAreSubtotals="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2871">
      <pivotArea collapsedLevelsAreSubtotals="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2870">
      <pivotArea collapsedLevelsAreSubtotals="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2869">
      <pivotArea collapsedLevelsAreSubtotals="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2868">
      <pivotArea collapsedLevelsAreSubtotals="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2867">
      <pivotArea collapsedLevelsAreSubtotals="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2866">
      <pivotArea collapsedLevelsAreSubtotals="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2865">
      <pivotArea collapsedLevelsAreSubtotals="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2864">
      <pivotArea collapsedLevelsAreSubtotals="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2863">
      <pivotArea collapsedLevelsAreSubtotals="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2862">
      <pivotArea collapsedLevelsAreSubtotals="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2861">
      <pivotArea collapsedLevelsAreSubtotals="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2860">
      <pivotArea collapsedLevelsAreSubtotals="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2859">
      <pivotArea collapsedLevelsAreSubtotals="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2858">
      <pivotArea collapsedLevelsAreSubtotals="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2857">
      <pivotArea collapsedLevelsAreSubtotals="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2856">
      <pivotArea dataOnly="0" labelOnly="1" fieldPosition="0">
        <references count="3">
          <reference field="0" count="1" selected="0">
            <x v="42"/>
          </reference>
          <reference field="1" count="37">
            <x v="15"/>
            <x v="16"/>
            <x v="17"/>
            <x v="19"/>
            <x v="38"/>
            <x v="81"/>
            <x v="120"/>
            <x v="122"/>
            <x v="138"/>
            <x v="149"/>
            <x v="185"/>
            <x v="232"/>
            <x v="239"/>
            <x v="240"/>
            <x v="261"/>
            <x v="270"/>
            <x v="277"/>
            <x v="279"/>
            <x v="316"/>
            <x v="328"/>
            <x v="366"/>
            <x v="375"/>
            <x v="384"/>
            <x v="389"/>
            <x v="394"/>
            <x v="407"/>
            <x v="446"/>
            <x v="449"/>
            <x v="506"/>
            <x v="507"/>
            <x v="508"/>
            <x v="509"/>
            <x v="510"/>
            <x v="511"/>
            <x v="512"/>
            <x v="550"/>
            <x v="551"/>
          </reference>
          <reference field="2" count="1" selected="0">
            <x v="28"/>
          </reference>
        </references>
      </pivotArea>
    </format>
    <format dxfId="12855">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12854">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12853">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12852">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12851">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12850">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12849">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12848">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12847">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12846">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12845">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12844">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12843">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12842">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12841">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12840">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2839">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2838">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2837">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2836">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2835">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2834">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2833">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2832">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2831">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2830">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2829">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2828">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2827">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2826">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2825">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2824">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2823">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2822">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2821">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2820">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2819">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2818">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2817">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2816">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2815">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2814">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2813">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2812">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2811">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2810">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2809">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2808">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2807">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2806">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2805">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2804">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2803">
      <pivotArea collapsedLevelsAreSubtotals="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2802">
      <pivotArea collapsedLevelsAreSubtotals="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2801">
      <pivotArea collapsedLevelsAreSubtotals="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2800">
      <pivotArea collapsedLevelsAreSubtotals="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2799">
      <pivotArea collapsedLevelsAreSubtotals="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2798">
      <pivotArea collapsedLevelsAreSubtotals="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2797">
      <pivotArea collapsedLevelsAreSubtotals="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2796">
      <pivotArea collapsedLevelsAreSubtotals="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2795">
      <pivotArea collapsedLevelsAreSubtotals="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2794">
      <pivotArea collapsedLevelsAreSubtotals="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2793">
      <pivotArea collapsedLevelsAreSubtotals="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2792">
      <pivotArea collapsedLevelsAreSubtotals="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2791">
      <pivotArea collapsedLevelsAreSubtotals="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2790">
      <pivotArea collapsedLevelsAreSubtotals="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2789">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12788">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12787">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12786">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12785">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12784">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12783">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12782">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12781">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12780">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2779">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2778">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2777">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2776">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2775">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2774">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2773">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2772">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2771">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2770">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2769">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2768">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2767">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2766">
      <pivotArea collapsedLevelsAreSubtotals="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2765">
      <pivotArea collapsedLevelsAreSubtotals="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2764">
      <pivotArea collapsedLevelsAreSubtotals="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2763">
      <pivotArea collapsedLevelsAreSubtotals="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2762">
      <pivotArea collapsedLevelsAreSubtotals="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2761">
      <pivotArea collapsedLevelsAreSubtotals="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2760">
      <pivotArea collapsedLevelsAreSubtotals="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2759">
      <pivotArea collapsedLevelsAreSubtotals="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2758">
      <pivotArea collapsedLevelsAreSubtotals="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2757">
      <pivotArea collapsedLevelsAreSubtotals="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2756">
      <pivotArea collapsedLevelsAreSubtotals="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2755">
      <pivotArea collapsedLevelsAreSubtotals="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2754">
      <pivotArea collapsedLevelsAreSubtotals="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2753">
      <pivotArea collapsedLevelsAreSubtotals="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2752">
      <pivotArea collapsedLevelsAreSubtotals="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2751">
      <pivotArea collapsedLevelsAreSubtotals="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2750">
      <pivotArea collapsedLevelsAreSubtotals="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2749">
      <pivotArea collapsedLevelsAreSubtotals="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2748">
      <pivotArea collapsedLevelsAreSubtotals="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2747">
      <pivotArea dataOnly="0" labelOnly="1" fieldPosition="0">
        <references count="3">
          <reference field="0" count="1" selected="0">
            <x v="44"/>
          </reference>
          <reference field="1" count="19">
            <x v="32"/>
            <x v="36"/>
            <x v="86"/>
            <x v="96"/>
            <x v="121"/>
            <x v="145"/>
            <x v="166"/>
            <x v="167"/>
            <x v="172"/>
            <x v="231"/>
            <x v="317"/>
            <x v="332"/>
            <x v="429"/>
            <x v="513"/>
            <x v="514"/>
            <x v="553"/>
            <x v="554"/>
            <x v="555"/>
            <x v="556"/>
          </reference>
          <reference field="2" count="1" selected="0">
            <x v="7"/>
          </reference>
        </references>
      </pivotArea>
    </format>
    <format dxfId="12746">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12745">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12744">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12743">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2742">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2741">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2740">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2739">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2738">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2737">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2736">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2735">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2734">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2733">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2732">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2731">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2730">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2729">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2728">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2727">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2726">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2725">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2724">
      <pivotArea collapsedLevelsAreSubtotals="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2723">
      <pivotArea collapsedLevelsAreSubtotals="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2722">
      <pivotArea collapsedLevelsAreSubtotals="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2721">
      <pivotArea collapsedLevelsAreSubtotals="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2720">
      <pivotArea collapsedLevelsAreSubtotals="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2719">
      <pivotArea collapsedLevelsAreSubtotals="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2718">
      <pivotArea collapsedLevelsAreSubtotals="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2717">
      <pivotArea collapsedLevelsAreSubtotals="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2716">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12715">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12714">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12713">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2712">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2711">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2710">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2709">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2708">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2707">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2706">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2705">
      <pivotArea collapsedLevelsAreSubtotals="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2704">
      <pivotArea collapsedLevelsAreSubtotals="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2703">
      <pivotArea collapsedLevelsAreSubtotals="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2702">
      <pivotArea collapsedLevelsAreSubtotals="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2701">
      <pivotArea collapsedLevelsAreSubtotals="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2700">
      <pivotArea collapsedLevelsAreSubtotals="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2699">
      <pivotArea collapsedLevelsAreSubtotals="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2698">
      <pivotArea collapsedLevelsAreSubtotals="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2697">
      <pivotArea collapsedLevelsAreSubtotals="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2696">
      <pivotArea collapsedLevelsAreSubtotals="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2695">
      <pivotArea collapsedLevelsAreSubtotals="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2694">
      <pivotArea collapsedLevelsAreSubtotals="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2693">
      <pivotArea collapsedLevelsAreSubtotals="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2692">
      <pivotArea collapsedLevelsAreSubtotals="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2691">
      <pivotArea collapsedLevelsAreSubtotals="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2690">
      <pivotArea collapsedLevelsAreSubtotals="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2689">
      <pivotArea collapsedLevelsAreSubtotals="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2688">
      <pivotArea collapsedLevelsAreSubtotals="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2687">
      <pivotArea collapsedLevelsAreSubtotals="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2686">
      <pivotArea collapsedLevelsAreSubtotals="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2685">
      <pivotArea collapsedLevelsAreSubtotals="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2684">
      <pivotArea collapsedLevelsAreSubtotals="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2683">
      <pivotArea collapsedLevelsAreSubtotals="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2682">
      <pivotArea collapsedLevelsAreSubtotals="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2681">
      <pivotArea collapsedLevelsAreSubtotals="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2680">
      <pivotArea dataOnly="0" labelOnly="1" fieldPosition="0">
        <references count="3">
          <reference field="0" count="1" selected="0">
            <x v="46"/>
          </reference>
          <reference field="1" count="25">
            <x v="21"/>
            <x v="23"/>
            <x v="35"/>
            <x v="150"/>
            <x v="173"/>
            <x v="186"/>
            <x v="203"/>
            <x v="219"/>
            <x v="241"/>
            <x v="249"/>
            <x v="250"/>
            <x v="251"/>
            <x v="252"/>
            <x v="329"/>
            <x v="362"/>
            <x v="393"/>
            <x v="398"/>
            <x v="433"/>
            <x v="434"/>
            <x v="515"/>
            <x v="516"/>
            <x v="517"/>
            <x v="518"/>
            <x v="519"/>
            <x v="557"/>
          </reference>
          <reference field="2" count="1" selected="0">
            <x v="25"/>
          </reference>
        </references>
      </pivotArea>
    </format>
    <format dxfId="12679">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12678">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12677">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12676">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12675">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12674">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12673">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12672">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12671">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12670">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12669">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2668">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2667">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2666">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2665">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2664">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2663">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2662">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2661">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2660">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2659">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2658">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2657">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2656">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2655">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2654">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2653">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2652">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2651">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2650">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2649">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2648">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2647">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2646">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2645">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2644">
      <pivotArea collapsedLevelsAreSubtotals="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2643">
      <pivotArea collapsedLevelsAreSubtotals="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2642">
      <pivotArea collapsedLevelsAreSubtotals="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2641">
      <pivotArea collapsedLevelsAreSubtotals="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2640">
      <pivotArea collapsedLevelsAreSubtotals="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2639">
      <pivotArea collapsedLevelsAreSubtotals="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2638">
      <pivotArea collapsedLevelsAreSubtotals="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2637">
      <pivotArea collapsedLevelsAreSubtotals="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2636">
      <pivotArea collapsedLevelsAreSubtotals="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2635">
      <pivotArea collapsedLevelsAreSubtotals="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2634">
      <pivotArea collapsedLevelsAreSubtotals="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2633">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12632">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12631">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12630">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12629">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12628">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12627">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262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262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2624">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2623">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2622">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2621">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2620">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2619">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2618">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2617">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2616">
      <pivotArea collapsedLevelsAreSubtotals="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2615">
      <pivotArea collapsedLevelsAreSubtotals="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2614">
      <pivotArea collapsedLevelsAreSubtotals="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2613">
      <pivotArea dataOnly="0" labelOnly="1" fieldPosition="0">
        <references count="3">
          <reference field="0" count="1" selected="0">
            <x v="48"/>
          </reference>
          <reference field="1" count="3">
            <x v="59"/>
            <x v="60"/>
            <x v="441"/>
          </reference>
          <reference field="2" count="1" selected="0">
            <x v="12"/>
          </reference>
        </references>
      </pivotArea>
    </format>
    <format dxfId="12612">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12611">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2610">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2609">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2608">
      <pivotArea collapsedLevelsAreSubtotals="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2607">
      <pivotArea collapsedLevelsAreSubtotals="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2606">
      <pivotArea collapsedLevelsAreSubtotals="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2605">
      <pivotArea collapsedLevelsAreSubtotals="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2604">
      <pivotArea collapsedLevelsAreSubtotals="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2603">
      <pivotArea collapsedLevelsAreSubtotals="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2602">
      <pivotArea collapsedLevelsAreSubtotals="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2601">
      <pivotArea collapsedLevelsAreSubtotals="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2600">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12599">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12598">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12597">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12596">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12595">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12594">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12593">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12592">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2591">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2590">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2589">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2588">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2587">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2586">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2585">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2584">
      <pivotArea collapsedLevelsAreSubtotals="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2583">
      <pivotArea collapsedLevelsAreSubtotals="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2582">
      <pivotArea dataOnly="0" labelOnly="1" fieldPosition="0">
        <references count="3">
          <reference field="0" count="1" selected="0">
            <x v="50"/>
          </reference>
          <reference field="1" count="2">
            <x v="184"/>
            <x v="558"/>
          </reference>
          <reference field="2" count="1" selected="0">
            <x v="32"/>
          </reference>
        </references>
      </pivotArea>
    </format>
    <format dxfId="12581">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12580">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12579">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2578">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2577">
      <pivotArea collapsedLevelsAreSubtotals="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2576">
      <pivotArea collapsedLevelsAreSubtotals="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2575">
      <pivotArea collapsedLevelsAreSubtotals="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2574">
      <pivotArea collapsedLevelsAreSubtotals="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2573">
      <pivotArea collapsedLevelsAreSubtotals="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2572">
      <pivotArea dataOnly="0" labelOnly="1" fieldPosition="0">
        <references count="3">
          <reference field="0" count="1" selected="0">
            <x v="51"/>
          </reference>
          <reference field="1" count="5">
            <x v="309"/>
            <x v="367"/>
            <x v="522"/>
            <x v="523"/>
            <x v="559"/>
          </reference>
          <reference field="2" count="1" selected="0">
            <x v="6"/>
          </reference>
        </references>
      </pivotArea>
    </format>
    <format dxfId="12571">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12570">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1256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256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256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256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256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2564">
      <pivotArea collapsedLevelsAreSubtotals="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2563">
      <pivotArea collapsedLevelsAreSubtotals="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2562">
      <pivotArea collapsedLevelsAreSubtotals="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2561">
      <pivotArea collapsedLevelsAreSubtotals="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2560">
      <pivotArea collapsedLevelsAreSubtotals="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2559">
      <pivotArea collapsedLevelsAreSubtotals="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2558">
      <pivotArea collapsedLevelsAreSubtotals="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2557">
      <pivotArea collapsedLevelsAreSubtotals="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2556">
      <pivotArea collapsedLevelsAreSubtotals="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2555">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12554">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12553">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12552">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2551">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2550">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2549">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2548">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2547">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2546">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2545">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2544">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2543">
      <pivotArea collapsedLevelsAreSubtotals="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2542">
      <pivotArea collapsedLevelsAreSubtotals="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2541">
      <pivotArea collapsedLevelsAreSubtotals="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2540">
      <pivotArea collapsedLevelsAreSubtotals="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2539">
      <pivotArea collapsedLevelsAreSubtotals="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2538">
      <pivotArea collapsedLevelsAreSubtotals="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2537">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2536">
      <pivotArea collapsedLevelsAreSubtotals="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2535">
      <pivotArea dataOnly="0" labelOnly="1" fieldPosition="0">
        <references count="3">
          <reference field="0" count="1" selected="0">
            <x v="53"/>
          </reference>
          <reference field="1" count="8">
            <x v="220"/>
            <x v="221"/>
            <x v="264"/>
            <x v="361"/>
            <x v="380"/>
            <x v="524"/>
            <x v="525"/>
            <x v="560"/>
          </reference>
          <reference field="2" count="1" selected="0">
            <x v="23"/>
          </reference>
        </references>
      </pivotArea>
    </format>
    <format dxfId="12534">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12533">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12532">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12531">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2530">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2529">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2528">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2527">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2526">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2525">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2524">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2523">
      <pivotArea collapsedLevelsAreSubtotals="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2522">
      <pivotArea collapsedLevelsAreSubtotals="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2521">
      <pivotArea collapsedLevelsAreSubtotals="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2520">
      <pivotArea dataOnly="0" labelOnly="1" fieldPosition="0">
        <references count="3">
          <reference field="0" count="1" selected="0">
            <x v="54"/>
          </reference>
          <reference field="1" count="3">
            <x v="345"/>
            <x v="436"/>
            <x v="526"/>
          </reference>
          <reference field="2" count="1" selected="0">
            <x v="14"/>
          </reference>
        </references>
      </pivotArea>
    </format>
    <format dxfId="12519">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12518">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12517">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12516">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2515">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2514">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2513">
      <pivotArea collapsedLevelsAreSubtotals="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2512">
      <pivotArea collapsedLevelsAreSubtotals="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2511">
      <pivotArea collapsedLevelsAreSubtotals="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2510">
      <pivotArea dataOnly="0" labelOnly="1" fieldPosition="0">
        <references count="3">
          <reference field="0" count="1" selected="0">
            <x v="55"/>
          </reference>
          <reference field="1" count="3">
            <x v="114"/>
            <x v="143"/>
            <x v="403"/>
          </reference>
          <reference field="2" count="1" selected="0">
            <x v="63"/>
          </reference>
        </references>
      </pivotArea>
    </format>
    <format dxfId="12509">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12508">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12507">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2506">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250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2504">
      <pivotArea collapsedLevelsAreSubtotals="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2503">
      <pivotArea collapsedLevelsAreSubtotals="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2502">
      <pivotArea dataOnly="0" labelOnly="1" fieldPosition="0">
        <references count="3">
          <reference field="0" count="1" selected="0">
            <x v="56"/>
          </reference>
          <reference field="1" count="2">
            <x v="313"/>
            <x v="351"/>
          </reference>
          <reference field="2" count="1" selected="0">
            <x v="64"/>
          </reference>
        </references>
      </pivotArea>
    </format>
    <format dxfId="12501">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12500">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2499">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2498">
      <pivotArea collapsedLevelsAreSubtotals="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2497">
      <pivotArea collapsedLevelsAreSubtotals="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2496">
      <pivotArea collapsedLevelsAreSubtotals="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2495">
      <pivotArea dataOnly="0" labelOnly="1" fieldPosition="0">
        <references count="3">
          <reference field="0" count="1" selected="0">
            <x v="57"/>
          </reference>
          <reference field="1" count="3">
            <x v="242"/>
            <x v="303"/>
            <x v="412"/>
          </reference>
          <reference field="2" count="1" selected="0">
            <x v="48"/>
          </reference>
        </references>
      </pivotArea>
    </format>
    <format dxfId="12494">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12493">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1249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249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249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2489">
      <pivotArea collapsedLevelsAreSubtotals="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2488">
      <pivotArea collapsedLevelsAreSubtotals="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2487">
      <pivotArea dataOnly="0" labelOnly="1" fieldPosition="0">
        <references count="3">
          <reference field="0" count="1" selected="0">
            <x v="58"/>
          </reference>
          <reference field="1" count="2">
            <x v="3"/>
            <x v="7"/>
          </reference>
          <reference field="2" count="1" selected="0">
            <x v="15"/>
          </reference>
        </references>
      </pivotArea>
    </format>
    <format dxfId="12486">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1248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248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2483">
      <pivotArea collapsedLevelsAreSubtotals="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2482">
      <pivotArea collapsedLevelsAreSubtotals="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2481">
      <pivotArea collapsedLevelsAreSubtotals="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2480">
      <pivotArea dataOnly="0" labelOnly="1" fieldPosition="0">
        <references count="3">
          <reference field="0" count="1" selected="0">
            <x v="59"/>
          </reference>
          <reference field="1" count="3">
            <x v="51"/>
            <x v="271"/>
            <x v="324"/>
          </reference>
          <reference field="2" count="1" selected="0">
            <x v="30"/>
          </reference>
        </references>
      </pivotArea>
    </format>
    <format dxfId="12479">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12478">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2477">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2476">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2475">
      <pivotArea collapsedLevelsAreSubtotals="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2474">
      <pivotArea collapsedLevelsAreSubtotals="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2473">
      <pivotArea dataOnly="0" labelOnly="1" fieldPosition="0">
        <references count="3">
          <reference field="0" count="1" selected="0">
            <x v="60"/>
          </reference>
          <reference field="1" count="2">
            <x v="62"/>
            <x v="255"/>
          </reference>
          <reference field="2" count="1" selected="0">
            <x v="27"/>
          </reference>
        </references>
      </pivotArea>
    </format>
    <format dxfId="12472">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1247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247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2469">
      <pivotArea collapsedLevelsAreSubtotals="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2468">
      <pivotArea collapsedLevelsAreSubtotals="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2467">
      <pivotArea collapsedLevelsAreSubtotals="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2466">
      <pivotArea collapsedLevelsAreSubtotals="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2465">
      <pivotArea collapsedLevelsAreSubtotals="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2464">
      <pivotArea collapsedLevelsAreSubtotals="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2463">
      <pivotArea collapsedLevelsAreSubtotals="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2462">
      <pivotArea collapsedLevelsAreSubtotals="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2461">
      <pivotArea collapsedLevelsAreSubtotals="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2460">
      <pivotArea collapsedLevelsAreSubtotals="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2459">
      <pivotArea collapsedLevelsAreSubtotals="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2458">
      <pivotArea collapsedLevelsAreSubtotals="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2457">
      <pivotArea collapsedLevelsAreSubtotals="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2456">
      <pivotArea dataOnly="0" labelOnly="1" fieldPosition="0">
        <references count="3">
          <reference field="0" count="1" selected="0">
            <x v="61"/>
          </reference>
          <reference field="1" count="13">
            <x v="68"/>
            <x v="79"/>
            <x v="80"/>
            <x v="148"/>
            <x v="187"/>
            <x v="233"/>
            <x v="281"/>
            <x v="315"/>
            <x v="335"/>
            <x v="363"/>
            <x v="377"/>
            <x v="527"/>
            <x v="528"/>
          </reference>
          <reference field="2" count="1" selected="0">
            <x v="1"/>
          </reference>
        </references>
      </pivotArea>
    </format>
    <format dxfId="12455">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12454">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12453">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12452">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12451">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12450">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2449">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2448">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2447">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2446">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2445">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2444">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2443">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2442">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2441">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2440">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2439">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2438">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2437">
      <pivotArea collapsedLevelsAreSubtotals="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2436">
      <pivotArea dataOnly="0" labelOnly="1" fieldPosition="0">
        <references count="3">
          <reference field="0" count="1" selected="0">
            <x v="62"/>
          </reference>
          <reference field="1" count="1">
            <x v="71"/>
          </reference>
          <reference field="2" count="1" selected="0">
            <x v="59"/>
          </reference>
        </references>
      </pivotArea>
    </format>
    <format dxfId="12435">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1243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2433">
      <pivotArea collapsedLevelsAreSubtotals="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2432">
      <pivotArea collapsedLevelsAreSubtotals="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2431">
      <pivotArea collapsedLevelsAreSubtotals="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2430">
      <pivotArea dataOnly="0" labelOnly="1" fieldPosition="0">
        <references count="3">
          <reference field="0" count="1" selected="0">
            <x v="63"/>
          </reference>
          <reference field="1" count="3">
            <x v="94"/>
            <x v="294"/>
            <x v="295"/>
          </reference>
          <reference field="2" count="1" selected="0">
            <x v="21"/>
          </reference>
        </references>
      </pivotArea>
    </format>
    <format dxfId="12429">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12428">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1242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242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242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2424">
      <pivotArea collapsedLevelsAreSubtotals="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2423">
      <pivotArea dataOnly="0" labelOnly="1" fieldPosition="0">
        <references count="3">
          <reference field="0" count="1" selected="0">
            <x v="65"/>
          </reference>
          <reference field="1" count="1">
            <x v="183"/>
          </reference>
          <reference field="2" count="1" selected="0">
            <x v="11"/>
          </reference>
        </references>
      </pivotArea>
    </format>
    <format dxfId="12422">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1242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2420">
      <pivotArea collapsedLevelsAreSubtotals="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2419">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2418">
      <pivotArea collapsedLevelsAreSubtotals="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2417">
      <pivotArea collapsedLevelsAreSubtotals="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2416">
      <pivotArea dataOnly="0" labelOnly="1" fieldPosition="0">
        <references count="3">
          <reference field="0" count="1" selected="0">
            <x v="67"/>
          </reference>
          <reference field="1" count="4">
            <x v="25"/>
            <x v="56"/>
            <x v="275"/>
            <x v="529"/>
          </reference>
          <reference field="2" count="1" selected="0">
            <x v="56"/>
          </reference>
        </references>
      </pivotArea>
    </format>
    <format dxfId="12415">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12414">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12413">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12412">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12411">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2410">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2409">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2408">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2407">
      <pivotArea collapsedLevelsAreSubtotals="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2406">
      <pivotArea dataOnly="0" labelOnly="1" fieldPosition="0">
        <references count="3">
          <reference field="0" count="1" selected="0">
            <x v="29"/>
          </reference>
          <reference field="1" count="1">
            <x v="195"/>
          </reference>
          <reference field="2" count="1" selected="0">
            <x v="66"/>
          </reference>
        </references>
      </pivotArea>
    </format>
    <format dxfId="12405">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12404">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2403">
      <pivotArea type="all" dataOnly="0" outline="0" fieldPosition="0"/>
    </format>
    <format dxfId="12402">
      <pivotArea outline="0" collapsedLevelsAreSubtotals="1" fieldPosition="0"/>
    </format>
    <format dxfId="12401">
      <pivotArea field="0" type="button" dataOnly="0" labelOnly="1" outline="0" axis="axisRow" fieldPosition="0"/>
    </format>
    <format dxfId="12400">
      <pivotArea field="2" type="button" dataOnly="0" labelOnly="1" outline="0" axis="axisRow" fieldPosition="1"/>
    </format>
    <format dxfId="12399">
      <pivotArea field="1" type="button" dataOnly="0" labelOnly="1" outline="0" axis="axisRow" fieldPosition="2"/>
    </format>
    <format dxfId="12398">
      <pivotArea field="3" type="button" dataOnly="0" labelOnly="1" outline="0" axis="axisRow" fieldPosition="3"/>
    </format>
    <format dxfId="12397">
      <pivotArea field="4" type="button" dataOnly="0" labelOnly="1" outline="0" axis="axisRow" fieldPosition="4"/>
    </format>
    <format dxfId="12396">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2395">
      <pivotArea dataOnly="0" labelOnly="1" fieldPosition="0">
        <references count="1">
          <reference field="0" count="16">
            <x v="50"/>
            <x v="51"/>
            <x v="52"/>
            <x v="53"/>
            <x v="54"/>
            <x v="55"/>
            <x v="56"/>
            <x v="57"/>
            <x v="58"/>
            <x v="59"/>
            <x v="60"/>
            <x v="61"/>
            <x v="62"/>
            <x v="63"/>
            <x v="65"/>
            <x v="67"/>
          </reference>
        </references>
      </pivotArea>
    </format>
    <format dxfId="12394">
      <pivotArea dataOnly="0" labelOnly="1" grandRow="1" outline="0" fieldPosition="0"/>
    </format>
    <format dxfId="12393">
      <pivotArea dataOnly="0" labelOnly="1" fieldPosition="0">
        <references count="2">
          <reference field="0" count="1" selected="0">
            <x v="0"/>
          </reference>
          <reference field="2" count="1">
            <x v="9"/>
          </reference>
        </references>
      </pivotArea>
    </format>
    <format dxfId="12392">
      <pivotArea dataOnly="0" labelOnly="1" fieldPosition="0">
        <references count="2">
          <reference field="0" count="1" selected="0">
            <x v="0"/>
          </reference>
          <reference field="2" count="1" defaultSubtotal="1">
            <x v="9"/>
          </reference>
        </references>
      </pivotArea>
    </format>
    <format dxfId="12391">
      <pivotArea dataOnly="0" labelOnly="1" fieldPosition="0">
        <references count="2">
          <reference field="0" count="1" selected="0">
            <x v="1"/>
          </reference>
          <reference field="2" count="1">
            <x v="67"/>
          </reference>
        </references>
      </pivotArea>
    </format>
    <format dxfId="12390">
      <pivotArea dataOnly="0" labelOnly="1" fieldPosition="0">
        <references count="2">
          <reference field="0" count="1" selected="0">
            <x v="1"/>
          </reference>
          <reference field="2" count="1" defaultSubtotal="1">
            <x v="67"/>
          </reference>
        </references>
      </pivotArea>
    </format>
    <format dxfId="12389">
      <pivotArea dataOnly="0" labelOnly="1" fieldPosition="0">
        <references count="2">
          <reference field="0" count="1" selected="0">
            <x v="2"/>
          </reference>
          <reference field="2" count="1">
            <x v="8"/>
          </reference>
        </references>
      </pivotArea>
    </format>
    <format dxfId="12388">
      <pivotArea dataOnly="0" labelOnly="1" fieldPosition="0">
        <references count="2">
          <reference field="0" count="1" selected="0">
            <x v="2"/>
          </reference>
          <reference field="2" count="1" defaultSubtotal="1">
            <x v="8"/>
          </reference>
        </references>
      </pivotArea>
    </format>
    <format dxfId="12387">
      <pivotArea dataOnly="0" labelOnly="1" fieldPosition="0">
        <references count="2">
          <reference field="0" count="1" selected="0">
            <x v="3"/>
          </reference>
          <reference field="2" count="1">
            <x v="20"/>
          </reference>
        </references>
      </pivotArea>
    </format>
    <format dxfId="12386">
      <pivotArea dataOnly="0" labelOnly="1" fieldPosition="0">
        <references count="2">
          <reference field="0" count="1" selected="0">
            <x v="3"/>
          </reference>
          <reference field="2" count="1" defaultSubtotal="1">
            <x v="20"/>
          </reference>
        </references>
      </pivotArea>
    </format>
    <format dxfId="12385">
      <pivotArea dataOnly="0" labelOnly="1" fieldPosition="0">
        <references count="2">
          <reference field="0" count="1" selected="0">
            <x v="4"/>
          </reference>
          <reference field="2" count="1">
            <x v="47"/>
          </reference>
        </references>
      </pivotArea>
    </format>
    <format dxfId="12384">
      <pivotArea dataOnly="0" labelOnly="1" fieldPosition="0">
        <references count="2">
          <reference field="0" count="1" selected="0">
            <x v="4"/>
          </reference>
          <reference field="2" count="1" defaultSubtotal="1">
            <x v="47"/>
          </reference>
        </references>
      </pivotArea>
    </format>
    <format dxfId="12383">
      <pivotArea dataOnly="0" labelOnly="1" fieldPosition="0">
        <references count="2">
          <reference field="0" count="1" selected="0">
            <x v="5"/>
          </reference>
          <reference field="2" count="1">
            <x v="2"/>
          </reference>
        </references>
      </pivotArea>
    </format>
    <format dxfId="12382">
      <pivotArea dataOnly="0" labelOnly="1" fieldPosition="0">
        <references count="2">
          <reference field="0" count="1" selected="0">
            <x v="5"/>
          </reference>
          <reference field="2" count="1" defaultSubtotal="1">
            <x v="2"/>
          </reference>
        </references>
      </pivotArea>
    </format>
    <format dxfId="12381">
      <pivotArea dataOnly="0" labelOnly="1" fieldPosition="0">
        <references count="2">
          <reference field="0" count="1" selected="0">
            <x v="6"/>
          </reference>
          <reference field="2" count="1">
            <x v="43"/>
          </reference>
        </references>
      </pivotArea>
    </format>
    <format dxfId="12380">
      <pivotArea dataOnly="0" labelOnly="1" fieldPosition="0">
        <references count="2">
          <reference field="0" count="1" selected="0">
            <x v="6"/>
          </reference>
          <reference field="2" count="1" defaultSubtotal="1">
            <x v="43"/>
          </reference>
        </references>
      </pivotArea>
    </format>
    <format dxfId="12379">
      <pivotArea dataOnly="0" labelOnly="1" fieldPosition="0">
        <references count="2">
          <reference field="0" count="1" selected="0">
            <x v="7"/>
          </reference>
          <reference field="2" count="1">
            <x v="17"/>
          </reference>
        </references>
      </pivotArea>
    </format>
    <format dxfId="12378">
      <pivotArea dataOnly="0" labelOnly="1" fieldPosition="0">
        <references count="2">
          <reference field="0" count="1" selected="0">
            <x v="7"/>
          </reference>
          <reference field="2" count="1" defaultSubtotal="1">
            <x v="17"/>
          </reference>
        </references>
      </pivotArea>
    </format>
    <format dxfId="12377">
      <pivotArea dataOnly="0" labelOnly="1" fieldPosition="0">
        <references count="2">
          <reference field="0" count="1" selected="0">
            <x v="8"/>
          </reference>
          <reference field="2" count="2">
            <x v="26"/>
            <x v="68"/>
          </reference>
        </references>
      </pivotArea>
    </format>
    <format dxfId="12376">
      <pivotArea dataOnly="0" labelOnly="1" fieldPosition="0">
        <references count="2">
          <reference field="0" count="1" selected="0">
            <x v="8"/>
          </reference>
          <reference field="2" count="2" defaultSubtotal="1">
            <x v="26"/>
            <x v="68"/>
          </reference>
        </references>
      </pivotArea>
    </format>
    <format dxfId="12375">
      <pivotArea dataOnly="0" labelOnly="1" fieldPosition="0">
        <references count="2">
          <reference field="0" count="1" selected="0">
            <x v="9"/>
          </reference>
          <reference field="2" count="1">
            <x v="13"/>
          </reference>
        </references>
      </pivotArea>
    </format>
    <format dxfId="12374">
      <pivotArea dataOnly="0" labelOnly="1" fieldPosition="0">
        <references count="2">
          <reference field="0" count="1" selected="0">
            <x v="9"/>
          </reference>
          <reference field="2" count="1" defaultSubtotal="1">
            <x v="13"/>
          </reference>
        </references>
      </pivotArea>
    </format>
    <format dxfId="12373">
      <pivotArea dataOnly="0" labelOnly="1" fieldPosition="0">
        <references count="2">
          <reference field="0" count="1" selected="0">
            <x v="10"/>
          </reference>
          <reference field="2" count="1">
            <x v="41"/>
          </reference>
        </references>
      </pivotArea>
    </format>
    <format dxfId="12372">
      <pivotArea dataOnly="0" labelOnly="1" fieldPosition="0">
        <references count="2">
          <reference field="0" count="1" selected="0">
            <x v="10"/>
          </reference>
          <reference field="2" count="1" defaultSubtotal="1">
            <x v="41"/>
          </reference>
        </references>
      </pivotArea>
    </format>
    <format dxfId="12371">
      <pivotArea dataOnly="0" labelOnly="1" fieldPosition="0">
        <references count="2">
          <reference field="0" count="1" selected="0">
            <x v="11"/>
          </reference>
          <reference field="2" count="1">
            <x v="54"/>
          </reference>
        </references>
      </pivotArea>
    </format>
    <format dxfId="12370">
      <pivotArea dataOnly="0" labelOnly="1" fieldPosition="0">
        <references count="2">
          <reference field="0" count="1" selected="0">
            <x v="11"/>
          </reference>
          <reference field="2" count="1" defaultSubtotal="1">
            <x v="54"/>
          </reference>
        </references>
      </pivotArea>
    </format>
    <format dxfId="12369">
      <pivotArea dataOnly="0" labelOnly="1" fieldPosition="0">
        <references count="2">
          <reference field="0" count="1" selected="0">
            <x v="12"/>
          </reference>
          <reference field="2" count="1">
            <x v="22"/>
          </reference>
        </references>
      </pivotArea>
    </format>
    <format dxfId="12368">
      <pivotArea dataOnly="0" labelOnly="1" fieldPosition="0">
        <references count="2">
          <reference field="0" count="1" selected="0">
            <x v="12"/>
          </reference>
          <reference field="2" count="1" defaultSubtotal="1">
            <x v="22"/>
          </reference>
        </references>
      </pivotArea>
    </format>
    <format dxfId="12367">
      <pivotArea dataOnly="0" labelOnly="1" fieldPosition="0">
        <references count="2">
          <reference field="0" count="1" selected="0">
            <x v="13"/>
          </reference>
          <reference field="2" count="1">
            <x v="16"/>
          </reference>
        </references>
      </pivotArea>
    </format>
    <format dxfId="12366">
      <pivotArea dataOnly="0" labelOnly="1" fieldPosition="0">
        <references count="2">
          <reference field="0" count="1" selected="0">
            <x v="13"/>
          </reference>
          <reference field="2" count="1" defaultSubtotal="1">
            <x v="16"/>
          </reference>
        </references>
      </pivotArea>
    </format>
    <format dxfId="12365">
      <pivotArea dataOnly="0" labelOnly="1" fieldPosition="0">
        <references count="2">
          <reference field="0" count="1" selected="0">
            <x v="14"/>
          </reference>
          <reference field="2" count="1">
            <x v="4"/>
          </reference>
        </references>
      </pivotArea>
    </format>
    <format dxfId="12364">
      <pivotArea dataOnly="0" labelOnly="1" fieldPosition="0">
        <references count="2">
          <reference field="0" count="1" selected="0">
            <x v="14"/>
          </reference>
          <reference field="2" count="1" defaultSubtotal="1">
            <x v="4"/>
          </reference>
        </references>
      </pivotArea>
    </format>
    <format dxfId="12363">
      <pivotArea dataOnly="0" labelOnly="1" fieldPosition="0">
        <references count="2">
          <reference field="0" count="1" selected="0">
            <x v="15"/>
          </reference>
          <reference field="2" count="1">
            <x v="42"/>
          </reference>
        </references>
      </pivotArea>
    </format>
    <format dxfId="12362">
      <pivotArea dataOnly="0" labelOnly="1" fieldPosition="0">
        <references count="2">
          <reference field="0" count="1" selected="0">
            <x v="15"/>
          </reference>
          <reference field="2" count="1" defaultSubtotal="1">
            <x v="42"/>
          </reference>
        </references>
      </pivotArea>
    </format>
    <format dxfId="12361">
      <pivotArea dataOnly="0" labelOnly="1" fieldPosition="0">
        <references count="2">
          <reference field="0" count="1" selected="0">
            <x v="16"/>
          </reference>
          <reference field="2" count="1">
            <x v="36"/>
          </reference>
        </references>
      </pivotArea>
    </format>
    <format dxfId="12360">
      <pivotArea dataOnly="0" labelOnly="1" fieldPosition="0">
        <references count="2">
          <reference field="0" count="1" selected="0">
            <x v="16"/>
          </reference>
          <reference field="2" count="1" defaultSubtotal="1">
            <x v="36"/>
          </reference>
        </references>
      </pivotArea>
    </format>
    <format dxfId="12359">
      <pivotArea dataOnly="0" labelOnly="1" fieldPosition="0">
        <references count="2">
          <reference field="0" count="1" selected="0">
            <x v="17"/>
          </reference>
          <reference field="2" count="1">
            <x v="5"/>
          </reference>
        </references>
      </pivotArea>
    </format>
    <format dxfId="12358">
      <pivotArea dataOnly="0" labelOnly="1" fieldPosition="0">
        <references count="2">
          <reference field="0" count="1" selected="0">
            <x v="17"/>
          </reference>
          <reference field="2" count="1" defaultSubtotal="1">
            <x v="5"/>
          </reference>
        </references>
      </pivotArea>
    </format>
    <format dxfId="12357">
      <pivotArea dataOnly="0" labelOnly="1" fieldPosition="0">
        <references count="2">
          <reference field="0" count="1" selected="0">
            <x v="18"/>
          </reference>
          <reference field="2" count="1">
            <x v="33"/>
          </reference>
        </references>
      </pivotArea>
    </format>
    <format dxfId="12356">
      <pivotArea dataOnly="0" labelOnly="1" fieldPosition="0">
        <references count="2">
          <reference field="0" count="1" selected="0">
            <x v="18"/>
          </reference>
          <reference field="2" count="1" defaultSubtotal="1">
            <x v="33"/>
          </reference>
        </references>
      </pivotArea>
    </format>
    <format dxfId="12355">
      <pivotArea dataOnly="0" labelOnly="1" fieldPosition="0">
        <references count="2">
          <reference field="0" count="1" selected="0">
            <x v="19"/>
          </reference>
          <reference field="2" count="2">
            <x v="0"/>
            <x v="69"/>
          </reference>
        </references>
      </pivotArea>
    </format>
    <format dxfId="12354">
      <pivotArea dataOnly="0" labelOnly="1" fieldPosition="0">
        <references count="2">
          <reference field="0" count="1" selected="0">
            <x v="19"/>
          </reference>
          <reference field="2" count="2" defaultSubtotal="1">
            <x v="0"/>
            <x v="69"/>
          </reference>
        </references>
      </pivotArea>
    </format>
    <format dxfId="12353">
      <pivotArea dataOnly="0" labelOnly="1" fieldPosition="0">
        <references count="2">
          <reference field="0" count="1" selected="0">
            <x v="20"/>
          </reference>
          <reference field="2" count="1">
            <x v="46"/>
          </reference>
        </references>
      </pivotArea>
    </format>
    <format dxfId="12352">
      <pivotArea dataOnly="0" labelOnly="1" fieldPosition="0">
        <references count="2">
          <reference field="0" count="1" selected="0">
            <x v="20"/>
          </reference>
          <reference field="2" count="1" defaultSubtotal="1">
            <x v="46"/>
          </reference>
        </references>
      </pivotArea>
    </format>
    <format dxfId="12351">
      <pivotArea dataOnly="0" labelOnly="1" fieldPosition="0">
        <references count="2">
          <reference field="0" count="1" selected="0">
            <x v="21"/>
          </reference>
          <reference field="2" count="1">
            <x v="31"/>
          </reference>
        </references>
      </pivotArea>
    </format>
    <format dxfId="12350">
      <pivotArea dataOnly="0" labelOnly="1" fieldPosition="0">
        <references count="2">
          <reference field="0" count="1" selected="0">
            <x v="21"/>
          </reference>
          <reference field="2" count="1" defaultSubtotal="1">
            <x v="31"/>
          </reference>
        </references>
      </pivotArea>
    </format>
    <format dxfId="12349">
      <pivotArea dataOnly="0" labelOnly="1" fieldPosition="0">
        <references count="2">
          <reference field="0" count="1" selected="0">
            <x v="22"/>
          </reference>
          <reference field="2" count="1">
            <x v="34"/>
          </reference>
        </references>
      </pivotArea>
    </format>
    <format dxfId="12348">
      <pivotArea dataOnly="0" labelOnly="1" fieldPosition="0">
        <references count="2">
          <reference field="0" count="1" selected="0">
            <x v="22"/>
          </reference>
          <reference field="2" count="1" defaultSubtotal="1">
            <x v="34"/>
          </reference>
        </references>
      </pivotArea>
    </format>
    <format dxfId="12347">
      <pivotArea dataOnly="0" labelOnly="1" fieldPosition="0">
        <references count="2">
          <reference field="0" count="1" selected="0">
            <x v="23"/>
          </reference>
          <reference field="2" count="1">
            <x v="52"/>
          </reference>
        </references>
      </pivotArea>
    </format>
    <format dxfId="12346">
      <pivotArea dataOnly="0" labelOnly="1" fieldPosition="0">
        <references count="2">
          <reference field="0" count="1" selected="0">
            <x v="23"/>
          </reference>
          <reference field="2" count="1" defaultSubtotal="1">
            <x v="52"/>
          </reference>
        </references>
      </pivotArea>
    </format>
    <format dxfId="12345">
      <pivotArea dataOnly="0" labelOnly="1" fieldPosition="0">
        <references count="2">
          <reference field="0" count="1" selected="0">
            <x v="24"/>
          </reference>
          <reference field="2" count="1">
            <x v="40"/>
          </reference>
        </references>
      </pivotArea>
    </format>
    <format dxfId="12344">
      <pivotArea dataOnly="0" labelOnly="1" fieldPosition="0">
        <references count="2">
          <reference field="0" count="1" selected="0">
            <x v="24"/>
          </reference>
          <reference field="2" count="1" defaultSubtotal="1">
            <x v="40"/>
          </reference>
        </references>
      </pivotArea>
    </format>
    <format dxfId="12343">
      <pivotArea dataOnly="0" labelOnly="1" fieldPosition="0">
        <references count="2">
          <reference field="0" count="1" selected="0">
            <x v="25"/>
          </reference>
          <reference field="2" count="1">
            <x v="50"/>
          </reference>
        </references>
      </pivotArea>
    </format>
    <format dxfId="12342">
      <pivotArea dataOnly="0" labelOnly="1" fieldPosition="0">
        <references count="2">
          <reference field="0" count="1" selected="0">
            <x v="25"/>
          </reference>
          <reference field="2" count="1" defaultSubtotal="1">
            <x v="50"/>
          </reference>
        </references>
      </pivotArea>
    </format>
    <format dxfId="12341">
      <pivotArea dataOnly="0" labelOnly="1" fieldPosition="0">
        <references count="2">
          <reference field="0" count="1" selected="0">
            <x v="26"/>
          </reference>
          <reference field="2" count="1">
            <x v="49"/>
          </reference>
        </references>
      </pivotArea>
    </format>
    <format dxfId="12340">
      <pivotArea dataOnly="0" labelOnly="1" fieldPosition="0">
        <references count="2">
          <reference field="0" count="1" selected="0">
            <x v="26"/>
          </reference>
          <reference field="2" count="1" defaultSubtotal="1">
            <x v="49"/>
          </reference>
        </references>
      </pivotArea>
    </format>
    <format dxfId="12339">
      <pivotArea dataOnly="0" labelOnly="1" fieldPosition="0">
        <references count="2">
          <reference field="0" count="1" selected="0">
            <x v="27"/>
          </reference>
          <reference field="2" count="1">
            <x v="39"/>
          </reference>
        </references>
      </pivotArea>
    </format>
    <format dxfId="12338">
      <pivotArea dataOnly="0" labelOnly="1" fieldPosition="0">
        <references count="2">
          <reference field="0" count="1" selected="0">
            <x v="27"/>
          </reference>
          <reference field="2" count="1" defaultSubtotal="1">
            <x v="39"/>
          </reference>
        </references>
      </pivotArea>
    </format>
    <format dxfId="12337">
      <pivotArea dataOnly="0" labelOnly="1" fieldPosition="0">
        <references count="2">
          <reference field="0" count="1" selected="0">
            <x v="28"/>
          </reference>
          <reference field="2" count="1">
            <x v="58"/>
          </reference>
        </references>
      </pivotArea>
    </format>
    <format dxfId="12336">
      <pivotArea dataOnly="0" labelOnly="1" fieldPosition="0">
        <references count="2">
          <reference field="0" count="1" selected="0">
            <x v="28"/>
          </reference>
          <reference field="2" count="1" defaultSubtotal="1">
            <x v="58"/>
          </reference>
        </references>
      </pivotArea>
    </format>
    <format dxfId="12335">
      <pivotArea dataOnly="0" labelOnly="1" fieldPosition="0">
        <references count="2">
          <reference field="0" count="1" selected="0">
            <x v="29"/>
          </reference>
          <reference field="2" count="1">
            <x v="66"/>
          </reference>
        </references>
      </pivotArea>
    </format>
    <format dxfId="12334">
      <pivotArea dataOnly="0" labelOnly="1" fieldPosition="0">
        <references count="2">
          <reference field="0" count="1" selected="0">
            <x v="29"/>
          </reference>
          <reference field="2" count="1" defaultSubtotal="1">
            <x v="66"/>
          </reference>
        </references>
      </pivotArea>
    </format>
    <format dxfId="12333">
      <pivotArea dataOnly="0" labelOnly="1" fieldPosition="0">
        <references count="2">
          <reference field="0" count="1" selected="0">
            <x v="30"/>
          </reference>
          <reference field="2" count="1">
            <x v="65"/>
          </reference>
        </references>
      </pivotArea>
    </format>
    <format dxfId="12332">
      <pivotArea dataOnly="0" labelOnly="1" fieldPosition="0">
        <references count="2">
          <reference field="0" count="1" selected="0">
            <x v="30"/>
          </reference>
          <reference field="2" count="1" defaultSubtotal="1">
            <x v="65"/>
          </reference>
        </references>
      </pivotArea>
    </format>
    <format dxfId="12331">
      <pivotArea dataOnly="0" labelOnly="1" fieldPosition="0">
        <references count="2">
          <reference field="0" count="1" selected="0">
            <x v="31"/>
          </reference>
          <reference field="2" count="1">
            <x v="35"/>
          </reference>
        </references>
      </pivotArea>
    </format>
    <format dxfId="12330">
      <pivotArea dataOnly="0" labelOnly="1" fieldPosition="0">
        <references count="2">
          <reference field="0" count="1" selected="0">
            <x v="31"/>
          </reference>
          <reference field="2" count="1" defaultSubtotal="1">
            <x v="35"/>
          </reference>
        </references>
      </pivotArea>
    </format>
    <format dxfId="12329">
      <pivotArea dataOnly="0" labelOnly="1" fieldPosition="0">
        <references count="2">
          <reference field="0" count="1" selected="0">
            <x v="32"/>
          </reference>
          <reference field="2" count="1">
            <x v="10"/>
          </reference>
        </references>
      </pivotArea>
    </format>
    <format dxfId="12328">
      <pivotArea dataOnly="0" labelOnly="1" fieldPosition="0">
        <references count="2">
          <reference field="0" count="1" selected="0">
            <x v="32"/>
          </reference>
          <reference field="2" count="1" defaultSubtotal="1">
            <x v="10"/>
          </reference>
        </references>
      </pivotArea>
    </format>
    <format dxfId="12327">
      <pivotArea dataOnly="0" labelOnly="1" fieldPosition="0">
        <references count="2">
          <reference field="0" count="1" selected="0">
            <x v="33"/>
          </reference>
          <reference field="2" count="1">
            <x v="38"/>
          </reference>
        </references>
      </pivotArea>
    </format>
    <format dxfId="12326">
      <pivotArea dataOnly="0" labelOnly="1" fieldPosition="0">
        <references count="2">
          <reference field="0" count="1" selected="0">
            <x v="33"/>
          </reference>
          <reference field="2" count="1" defaultSubtotal="1">
            <x v="38"/>
          </reference>
        </references>
      </pivotArea>
    </format>
    <format dxfId="12325">
      <pivotArea dataOnly="0" labelOnly="1" fieldPosition="0">
        <references count="2">
          <reference field="0" count="1" selected="0">
            <x v="34"/>
          </reference>
          <reference field="2" count="1">
            <x v="18"/>
          </reference>
        </references>
      </pivotArea>
    </format>
    <format dxfId="12324">
      <pivotArea dataOnly="0" labelOnly="1" fieldPosition="0">
        <references count="2">
          <reference field="0" count="1" selected="0">
            <x v="34"/>
          </reference>
          <reference field="2" count="1" defaultSubtotal="1">
            <x v="18"/>
          </reference>
        </references>
      </pivotArea>
    </format>
    <format dxfId="12323">
      <pivotArea dataOnly="0" labelOnly="1" fieldPosition="0">
        <references count="2">
          <reference field="0" count="1" selected="0">
            <x v="35"/>
          </reference>
          <reference field="2" count="1">
            <x v="57"/>
          </reference>
        </references>
      </pivotArea>
    </format>
    <format dxfId="12322">
      <pivotArea dataOnly="0" labelOnly="1" fieldPosition="0">
        <references count="2">
          <reference field="0" count="1" selected="0">
            <x v="35"/>
          </reference>
          <reference field="2" count="1" defaultSubtotal="1">
            <x v="57"/>
          </reference>
        </references>
      </pivotArea>
    </format>
    <format dxfId="12321">
      <pivotArea dataOnly="0" labelOnly="1" fieldPosition="0">
        <references count="2">
          <reference field="0" count="1" selected="0">
            <x v="36"/>
          </reference>
          <reference field="2" count="1">
            <x v="55"/>
          </reference>
        </references>
      </pivotArea>
    </format>
    <format dxfId="12320">
      <pivotArea dataOnly="0" labelOnly="1" fieldPosition="0">
        <references count="2">
          <reference field="0" count="1" selected="0">
            <x v="36"/>
          </reference>
          <reference field="2" count="1" defaultSubtotal="1">
            <x v="55"/>
          </reference>
        </references>
      </pivotArea>
    </format>
    <format dxfId="12319">
      <pivotArea dataOnly="0" labelOnly="1" fieldPosition="0">
        <references count="2">
          <reference field="0" count="1" selected="0">
            <x v="37"/>
          </reference>
          <reference field="2" count="1">
            <x v="61"/>
          </reference>
        </references>
      </pivotArea>
    </format>
    <format dxfId="12318">
      <pivotArea dataOnly="0" labelOnly="1" fieldPosition="0">
        <references count="2">
          <reference field="0" count="1" selected="0">
            <x v="37"/>
          </reference>
          <reference field="2" count="1" defaultSubtotal="1">
            <x v="61"/>
          </reference>
        </references>
      </pivotArea>
    </format>
    <format dxfId="12317">
      <pivotArea dataOnly="0" labelOnly="1" fieldPosition="0">
        <references count="2">
          <reference field="0" count="1" selected="0">
            <x v="38"/>
          </reference>
          <reference field="2" count="1">
            <x v="19"/>
          </reference>
        </references>
      </pivotArea>
    </format>
    <format dxfId="12316">
      <pivotArea dataOnly="0" labelOnly="1" fieldPosition="0">
        <references count="2">
          <reference field="0" count="1" selected="0">
            <x v="38"/>
          </reference>
          <reference field="2" count="1" defaultSubtotal="1">
            <x v="19"/>
          </reference>
        </references>
      </pivotArea>
    </format>
    <format dxfId="12315">
      <pivotArea dataOnly="0" labelOnly="1" fieldPosition="0">
        <references count="2">
          <reference field="0" count="1" selected="0">
            <x v="39"/>
          </reference>
          <reference field="2" count="1">
            <x v="3"/>
          </reference>
        </references>
      </pivotArea>
    </format>
    <format dxfId="12314">
      <pivotArea dataOnly="0" labelOnly="1" fieldPosition="0">
        <references count="2">
          <reference field="0" count="1" selected="0">
            <x v="39"/>
          </reference>
          <reference field="2" count="1" defaultSubtotal="1">
            <x v="3"/>
          </reference>
        </references>
      </pivotArea>
    </format>
    <format dxfId="12313">
      <pivotArea dataOnly="0" labelOnly="1" fieldPosition="0">
        <references count="2">
          <reference field="0" count="1" selected="0">
            <x v="40"/>
          </reference>
          <reference field="2" count="1">
            <x v="62"/>
          </reference>
        </references>
      </pivotArea>
    </format>
    <format dxfId="12312">
      <pivotArea dataOnly="0" labelOnly="1" fieldPosition="0">
        <references count="2">
          <reference field="0" count="1" selected="0">
            <x v="40"/>
          </reference>
          <reference field="2" count="1" defaultSubtotal="1">
            <x v="62"/>
          </reference>
        </references>
      </pivotArea>
    </format>
    <format dxfId="12311">
      <pivotArea dataOnly="0" labelOnly="1" fieldPosition="0">
        <references count="2">
          <reference field="0" count="1" selected="0">
            <x v="41"/>
          </reference>
          <reference field="2" count="1">
            <x v="51"/>
          </reference>
        </references>
      </pivotArea>
    </format>
    <format dxfId="12310">
      <pivotArea dataOnly="0" labelOnly="1" fieldPosition="0">
        <references count="2">
          <reference field="0" count="1" selected="0">
            <x v="41"/>
          </reference>
          <reference field="2" count="1" defaultSubtotal="1">
            <x v="51"/>
          </reference>
        </references>
      </pivotArea>
    </format>
    <format dxfId="12309">
      <pivotArea dataOnly="0" labelOnly="1" fieldPosition="0">
        <references count="2">
          <reference field="0" count="1" selected="0">
            <x v="42"/>
          </reference>
          <reference field="2" count="1">
            <x v="28"/>
          </reference>
        </references>
      </pivotArea>
    </format>
    <format dxfId="12308">
      <pivotArea dataOnly="0" labelOnly="1" fieldPosition="0">
        <references count="2">
          <reference field="0" count="1" selected="0">
            <x v="42"/>
          </reference>
          <reference field="2" count="1" defaultSubtotal="1">
            <x v="28"/>
          </reference>
        </references>
      </pivotArea>
    </format>
    <format dxfId="12307">
      <pivotArea dataOnly="0" labelOnly="1" fieldPosition="0">
        <references count="2">
          <reference field="0" count="1" selected="0">
            <x v="43"/>
          </reference>
          <reference field="2" count="1">
            <x v="53"/>
          </reference>
        </references>
      </pivotArea>
    </format>
    <format dxfId="12306">
      <pivotArea dataOnly="0" labelOnly="1" fieldPosition="0">
        <references count="2">
          <reference field="0" count="1" selected="0">
            <x v="43"/>
          </reference>
          <reference field="2" count="1" defaultSubtotal="1">
            <x v="53"/>
          </reference>
        </references>
      </pivotArea>
    </format>
    <format dxfId="12305">
      <pivotArea dataOnly="0" labelOnly="1" fieldPosition="0">
        <references count="2">
          <reference field="0" count="1" selected="0">
            <x v="44"/>
          </reference>
          <reference field="2" count="1">
            <x v="7"/>
          </reference>
        </references>
      </pivotArea>
    </format>
    <format dxfId="12304">
      <pivotArea dataOnly="0" labelOnly="1" fieldPosition="0">
        <references count="2">
          <reference field="0" count="1" selected="0">
            <x v="44"/>
          </reference>
          <reference field="2" count="1" defaultSubtotal="1">
            <x v="7"/>
          </reference>
        </references>
      </pivotArea>
    </format>
    <format dxfId="12303">
      <pivotArea dataOnly="0" labelOnly="1" fieldPosition="0">
        <references count="2">
          <reference field="0" count="1" selected="0">
            <x v="45"/>
          </reference>
          <reference field="2" count="1">
            <x v="29"/>
          </reference>
        </references>
      </pivotArea>
    </format>
    <format dxfId="12302">
      <pivotArea dataOnly="0" labelOnly="1" fieldPosition="0">
        <references count="2">
          <reference field="0" count="1" selected="0">
            <x v="45"/>
          </reference>
          <reference field="2" count="1" defaultSubtotal="1">
            <x v="29"/>
          </reference>
        </references>
      </pivotArea>
    </format>
    <format dxfId="12301">
      <pivotArea dataOnly="0" labelOnly="1" fieldPosition="0">
        <references count="2">
          <reference field="0" count="1" selected="0">
            <x v="46"/>
          </reference>
          <reference field="2" count="1">
            <x v="25"/>
          </reference>
        </references>
      </pivotArea>
    </format>
    <format dxfId="12300">
      <pivotArea dataOnly="0" labelOnly="1" fieldPosition="0">
        <references count="2">
          <reference field="0" count="1" selected="0">
            <x v="46"/>
          </reference>
          <reference field="2" count="1" defaultSubtotal="1">
            <x v="25"/>
          </reference>
        </references>
      </pivotArea>
    </format>
    <format dxfId="12299">
      <pivotArea dataOnly="0" labelOnly="1" fieldPosition="0">
        <references count="2">
          <reference field="0" count="1" selected="0">
            <x v="47"/>
          </reference>
          <reference field="2" count="1">
            <x v="24"/>
          </reference>
        </references>
      </pivotArea>
    </format>
    <format dxfId="12298">
      <pivotArea dataOnly="0" labelOnly="1" fieldPosition="0">
        <references count="2">
          <reference field="0" count="1" selected="0">
            <x v="47"/>
          </reference>
          <reference field="2" count="1" defaultSubtotal="1">
            <x v="24"/>
          </reference>
        </references>
      </pivotArea>
    </format>
    <format dxfId="12297">
      <pivotArea dataOnly="0" labelOnly="1" fieldPosition="0">
        <references count="2">
          <reference field="0" count="1" selected="0">
            <x v="48"/>
          </reference>
          <reference field="2" count="1">
            <x v="12"/>
          </reference>
        </references>
      </pivotArea>
    </format>
    <format dxfId="12296">
      <pivotArea dataOnly="0" labelOnly="1" fieldPosition="0">
        <references count="2">
          <reference field="0" count="1" selected="0">
            <x v="48"/>
          </reference>
          <reference field="2" count="1" defaultSubtotal="1">
            <x v="12"/>
          </reference>
        </references>
      </pivotArea>
    </format>
    <format dxfId="12295">
      <pivotArea dataOnly="0" labelOnly="1" fieldPosition="0">
        <references count="2">
          <reference field="0" count="1" selected="0">
            <x v="49"/>
          </reference>
          <reference field="2" count="1">
            <x v="37"/>
          </reference>
        </references>
      </pivotArea>
    </format>
    <format dxfId="12294">
      <pivotArea dataOnly="0" labelOnly="1" fieldPosition="0">
        <references count="2">
          <reference field="0" count="1" selected="0">
            <x v="49"/>
          </reference>
          <reference field="2" count="1" defaultSubtotal="1">
            <x v="37"/>
          </reference>
        </references>
      </pivotArea>
    </format>
    <format dxfId="12293">
      <pivotArea dataOnly="0" labelOnly="1" fieldPosition="0">
        <references count="2">
          <reference field="0" count="1" selected="0">
            <x v="50"/>
          </reference>
          <reference field="2" count="1">
            <x v="32"/>
          </reference>
        </references>
      </pivotArea>
    </format>
    <format dxfId="12292">
      <pivotArea dataOnly="0" labelOnly="1" fieldPosition="0">
        <references count="2">
          <reference field="0" count="1" selected="0">
            <x v="50"/>
          </reference>
          <reference field="2" count="1" defaultSubtotal="1">
            <x v="32"/>
          </reference>
        </references>
      </pivotArea>
    </format>
    <format dxfId="12291">
      <pivotArea dataOnly="0" labelOnly="1" fieldPosition="0">
        <references count="2">
          <reference field="0" count="1" selected="0">
            <x v="51"/>
          </reference>
          <reference field="2" count="1">
            <x v="6"/>
          </reference>
        </references>
      </pivotArea>
    </format>
    <format dxfId="12290">
      <pivotArea dataOnly="0" labelOnly="1" fieldPosition="0">
        <references count="2">
          <reference field="0" count="1" selected="0">
            <x v="51"/>
          </reference>
          <reference field="2" count="1" defaultSubtotal="1">
            <x v="6"/>
          </reference>
        </references>
      </pivotArea>
    </format>
    <format dxfId="12289">
      <pivotArea dataOnly="0" labelOnly="1" fieldPosition="0">
        <references count="2">
          <reference field="0" count="1" selected="0">
            <x v="52"/>
          </reference>
          <reference field="2" count="1">
            <x v="44"/>
          </reference>
        </references>
      </pivotArea>
    </format>
    <format dxfId="12288">
      <pivotArea dataOnly="0" labelOnly="1" fieldPosition="0">
        <references count="2">
          <reference field="0" count="1" selected="0">
            <x v="52"/>
          </reference>
          <reference field="2" count="1" defaultSubtotal="1">
            <x v="44"/>
          </reference>
        </references>
      </pivotArea>
    </format>
    <format dxfId="12287">
      <pivotArea dataOnly="0" labelOnly="1" fieldPosition="0">
        <references count="2">
          <reference field="0" count="1" selected="0">
            <x v="53"/>
          </reference>
          <reference field="2" count="1">
            <x v="23"/>
          </reference>
        </references>
      </pivotArea>
    </format>
    <format dxfId="12286">
      <pivotArea dataOnly="0" labelOnly="1" fieldPosition="0">
        <references count="2">
          <reference field="0" count="1" selected="0">
            <x v="53"/>
          </reference>
          <reference field="2" count="1" defaultSubtotal="1">
            <x v="23"/>
          </reference>
        </references>
      </pivotArea>
    </format>
    <format dxfId="12285">
      <pivotArea dataOnly="0" labelOnly="1" fieldPosition="0">
        <references count="2">
          <reference field="0" count="1" selected="0">
            <x v="54"/>
          </reference>
          <reference field="2" count="1">
            <x v="14"/>
          </reference>
        </references>
      </pivotArea>
    </format>
    <format dxfId="12284">
      <pivotArea dataOnly="0" labelOnly="1" fieldPosition="0">
        <references count="2">
          <reference field="0" count="1" selected="0">
            <x v="54"/>
          </reference>
          <reference field="2" count="1" defaultSubtotal="1">
            <x v="14"/>
          </reference>
        </references>
      </pivotArea>
    </format>
    <format dxfId="12283">
      <pivotArea dataOnly="0" labelOnly="1" fieldPosition="0">
        <references count="2">
          <reference field="0" count="1" selected="0">
            <x v="55"/>
          </reference>
          <reference field="2" count="1">
            <x v="63"/>
          </reference>
        </references>
      </pivotArea>
    </format>
    <format dxfId="12282">
      <pivotArea dataOnly="0" labelOnly="1" fieldPosition="0">
        <references count="2">
          <reference field="0" count="1" selected="0">
            <x v="55"/>
          </reference>
          <reference field="2" count="1" defaultSubtotal="1">
            <x v="63"/>
          </reference>
        </references>
      </pivotArea>
    </format>
    <format dxfId="12281">
      <pivotArea dataOnly="0" labelOnly="1" fieldPosition="0">
        <references count="2">
          <reference field="0" count="1" selected="0">
            <x v="56"/>
          </reference>
          <reference field="2" count="1">
            <x v="64"/>
          </reference>
        </references>
      </pivotArea>
    </format>
    <format dxfId="12280">
      <pivotArea dataOnly="0" labelOnly="1" fieldPosition="0">
        <references count="2">
          <reference field="0" count="1" selected="0">
            <x v="56"/>
          </reference>
          <reference field="2" count="1" defaultSubtotal="1">
            <x v="64"/>
          </reference>
        </references>
      </pivotArea>
    </format>
    <format dxfId="12279">
      <pivotArea dataOnly="0" labelOnly="1" fieldPosition="0">
        <references count="2">
          <reference field="0" count="1" selected="0">
            <x v="57"/>
          </reference>
          <reference field="2" count="1">
            <x v="48"/>
          </reference>
        </references>
      </pivotArea>
    </format>
    <format dxfId="12278">
      <pivotArea dataOnly="0" labelOnly="1" fieldPosition="0">
        <references count="2">
          <reference field="0" count="1" selected="0">
            <x v="57"/>
          </reference>
          <reference field="2" count="1" defaultSubtotal="1">
            <x v="48"/>
          </reference>
        </references>
      </pivotArea>
    </format>
    <format dxfId="12277">
      <pivotArea dataOnly="0" labelOnly="1" fieldPosition="0">
        <references count="2">
          <reference field="0" count="1" selected="0">
            <x v="58"/>
          </reference>
          <reference field="2" count="1">
            <x v="15"/>
          </reference>
        </references>
      </pivotArea>
    </format>
    <format dxfId="12276">
      <pivotArea dataOnly="0" labelOnly="1" fieldPosition="0">
        <references count="2">
          <reference field="0" count="1" selected="0">
            <x v="58"/>
          </reference>
          <reference field="2" count="1" defaultSubtotal="1">
            <x v="15"/>
          </reference>
        </references>
      </pivotArea>
    </format>
    <format dxfId="12275">
      <pivotArea dataOnly="0" labelOnly="1" fieldPosition="0">
        <references count="2">
          <reference field="0" count="1" selected="0">
            <x v="59"/>
          </reference>
          <reference field="2" count="1">
            <x v="30"/>
          </reference>
        </references>
      </pivotArea>
    </format>
    <format dxfId="12274">
      <pivotArea dataOnly="0" labelOnly="1" fieldPosition="0">
        <references count="2">
          <reference field="0" count="1" selected="0">
            <x v="59"/>
          </reference>
          <reference field="2" count="1" defaultSubtotal="1">
            <x v="30"/>
          </reference>
        </references>
      </pivotArea>
    </format>
    <format dxfId="12273">
      <pivotArea dataOnly="0" labelOnly="1" fieldPosition="0">
        <references count="2">
          <reference field="0" count="1" selected="0">
            <x v="60"/>
          </reference>
          <reference field="2" count="1">
            <x v="27"/>
          </reference>
        </references>
      </pivotArea>
    </format>
    <format dxfId="12272">
      <pivotArea dataOnly="0" labelOnly="1" fieldPosition="0">
        <references count="2">
          <reference field="0" count="1" selected="0">
            <x v="60"/>
          </reference>
          <reference field="2" count="1" defaultSubtotal="1">
            <x v="27"/>
          </reference>
        </references>
      </pivotArea>
    </format>
    <format dxfId="12271">
      <pivotArea dataOnly="0" labelOnly="1" fieldPosition="0">
        <references count="2">
          <reference field="0" count="1" selected="0">
            <x v="61"/>
          </reference>
          <reference field="2" count="1">
            <x v="1"/>
          </reference>
        </references>
      </pivotArea>
    </format>
    <format dxfId="12270">
      <pivotArea dataOnly="0" labelOnly="1" fieldPosition="0">
        <references count="2">
          <reference field="0" count="1" selected="0">
            <x v="61"/>
          </reference>
          <reference field="2" count="1" defaultSubtotal="1">
            <x v="1"/>
          </reference>
        </references>
      </pivotArea>
    </format>
    <format dxfId="12269">
      <pivotArea dataOnly="0" labelOnly="1" fieldPosition="0">
        <references count="2">
          <reference field="0" count="1" selected="0">
            <x v="62"/>
          </reference>
          <reference field="2" count="1">
            <x v="59"/>
          </reference>
        </references>
      </pivotArea>
    </format>
    <format dxfId="12268">
      <pivotArea dataOnly="0" labelOnly="1" fieldPosition="0">
        <references count="2">
          <reference field="0" count="1" selected="0">
            <x v="62"/>
          </reference>
          <reference field="2" count="1" defaultSubtotal="1">
            <x v="59"/>
          </reference>
        </references>
      </pivotArea>
    </format>
    <format dxfId="12267">
      <pivotArea dataOnly="0" labelOnly="1" fieldPosition="0">
        <references count="2">
          <reference field="0" count="1" selected="0">
            <x v="63"/>
          </reference>
          <reference field="2" count="1">
            <x v="21"/>
          </reference>
        </references>
      </pivotArea>
    </format>
    <format dxfId="12266">
      <pivotArea dataOnly="0" labelOnly="1" fieldPosition="0">
        <references count="2">
          <reference field="0" count="1" selected="0">
            <x v="63"/>
          </reference>
          <reference field="2" count="1" defaultSubtotal="1">
            <x v="21"/>
          </reference>
        </references>
      </pivotArea>
    </format>
    <format dxfId="12265">
      <pivotArea dataOnly="0" labelOnly="1" fieldPosition="0">
        <references count="2">
          <reference field="0" count="1" selected="0">
            <x v="65"/>
          </reference>
          <reference field="2" count="1">
            <x v="11"/>
          </reference>
        </references>
      </pivotArea>
    </format>
    <format dxfId="12264">
      <pivotArea dataOnly="0" labelOnly="1" fieldPosition="0">
        <references count="2">
          <reference field="0" count="1" selected="0">
            <x v="65"/>
          </reference>
          <reference field="2" count="1" defaultSubtotal="1">
            <x v="11"/>
          </reference>
        </references>
      </pivotArea>
    </format>
    <format dxfId="12263">
      <pivotArea dataOnly="0" labelOnly="1" fieldPosition="0">
        <references count="2">
          <reference field="0" count="1" selected="0">
            <x v="67"/>
          </reference>
          <reference field="2" count="1">
            <x v="56"/>
          </reference>
        </references>
      </pivotArea>
    </format>
    <format dxfId="12262">
      <pivotArea dataOnly="0" labelOnly="1" fieldPosition="0">
        <references count="2">
          <reference field="0" count="1" selected="0">
            <x v="67"/>
          </reference>
          <reference field="2" count="1" defaultSubtotal="1">
            <x v="56"/>
          </reference>
        </references>
      </pivotArea>
    </format>
    <format dxfId="12261">
      <pivotArea dataOnly="0" labelOnly="1" fieldPosition="0">
        <references count="3">
          <reference field="0" count="1" selected="0">
            <x v="0"/>
          </reference>
          <reference field="1" count="2">
            <x v="111"/>
            <x v="199"/>
          </reference>
          <reference field="2" count="1" selected="0">
            <x v="9"/>
          </reference>
        </references>
      </pivotArea>
    </format>
    <format dxfId="12260">
      <pivotArea dataOnly="0" labelOnly="1" fieldPosition="0">
        <references count="3">
          <reference field="0" count="1" selected="0">
            <x v="1"/>
          </reference>
          <reference field="1" count="1">
            <x v="561"/>
          </reference>
          <reference field="2" count="1" selected="0">
            <x v="67"/>
          </reference>
        </references>
      </pivotArea>
    </format>
    <format dxfId="12259">
      <pivotArea dataOnly="0" labelOnly="1" fieldPosition="0">
        <references count="3">
          <reference field="0" count="1" selected="0">
            <x v="2"/>
          </reference>
          <reference field="1" count="4">
            <x v="9"/>
            <x v="58"/>
            <x v="179"/>
            <x v="364"/>
          </reference>
          <reference field="2" count="1" selected="0">
            <x v="8"/>
          </reference>
        </references>
      </pivotArea>
    </format>
    <format dxfId="12258">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12257">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12256">
      <pivotArea dataOnly="0" labelOnly="1" fieldPosition="0">
        <references count="3">
          <reference field="0" count="1" selected="0">
            <x v="5"/>
          </reference>
          <reference field="1" count="1">
            <x v="142"/>
          </reference>
          <reference field="2" count="1" selected="0">
            <x v="2"/>
          </reference>
        </references>
      </pivotArea>
    </format>
    <format dxfId="12255">
      <pivotArea dataOnly="0" labelOnly="1" fieldPosition="0">
        <references count="3">
          <reference field="0" count="1" selected="0">
            <x v="6"/>
          </reference>
          <reference field="1" count="3">
            <x v="157"/>
            <x v="262"/>
            <x v="454"/>
          </reference>
          <reference field="2" count="1" selected="0">
            <x v="43"/>
          </reference>
        </references>
      </pivotArea>
    </format>
    <format dxfId="12254">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12253">
      <pivotArea dataOnly="0" labelOnly="1" fieldPosition="0">
        <references count="3">
          <reference field="0" count="1" selected="0">
            <x v="8"/>
          </reference>
          <reference field="1" count="1">
            <x v="456"/>
          </reference>
          <reference field="2" count="1" selected="0">
            <x v="26"/>
          </reference>
        </references>
      </pivotArea>
    </format>
    <format dxfId="12252">
      <pivotArea dataOnly="0" labelOnly="1" fieldPosition="0">
        <references count="3">
          <reference field="0" count="1" selected="0">
            <x v="8"/>
          </reference>
          <reference field="1" count="1">
            <x v="496"/>
          </reference>
          <reference field="2" count="1" selected="0">
            <x v="68"/>
          </reference>
        </references>
      </pivotArea>
    </format>
    <format dxfId="12251">
      <pivotArea dataOnly="0" labelOnly="1" fieldPosition="0">
        <references count="3">
          <reference field="0" count="1" selected="0">
            <x v="9"/>
          </reference>
          <reference field="1" count="3">
            <x v="77"/>
            <x v="82"/>
            <x v="129"/>
          </reference>
          <reference field="2" count="1" selected="0">
            <x v="13"/>
          </reference>
        </references>
      </pivotArea>
    </format>
    <format dxfId="12250">
      <pivotArea dataOnly="0" labelOnly="1" fieldPosition="0">
        <references count="3">
          <reference field="0" count="1" selected="0">
            <x v="10"/>
          </reference>
          <reference field="1" count="1">
            <x v="274"/>
          </reference>
          <reference field="2" count="1" selected="0">
            <x v="41"/>
          </reference>
        </references>
      </pivotArea>
    </format>
    <format dxfId="12249">
      <pivotArea dataOnly="0" labelOnly="1" fieldPosition="0">
        <references count="3">
          <reference field="0" count="1" selected="0">
            <x v="11"/>
          </reference>
          <reference field="1" count="5">
            <x v="2"/>
            <x v="147"/>
            <x v="215"/>
            <x v="331"/>
            <x v="334"/>
          </reference>
          <reference field="2" count="1" selected="0">
            <x v="54"/>
          </reference>
        </references>
      </pivotArea>
    </format>
    <format dxfId="12248">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12247">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12246">
      <pivotArea dataOnly="0" labelOnly="1" fieldPosition="0">
        <references count="3">
          <reference field="0" count="1" selected="0">
            <x v="14"/>
          </reference>
          <reference field="1" count="2">
            <x v="117"/>
            <x v="238"/>
          </reference>
          <reference field="2" count="1" selected="0">
            <x v="4"/>
          </reference>
        </references>
      </pivotArea>
    </format>
    <format dxfId="12245">
      <pivotArea dataOnly="0" labelOnly="1" fieldPosition="0">
        <references count="3">
          <reference field="0" count="1" selected="0">
            <x v="15"/>
          </reference>
          <reference field="1" count="5">
            <x v="75"/>
            <x v="137"/>
            <x v="196"/>
            <x v="229"/>
            <x v="457"/>
          </reference>
          <reference field="2" count="1" selected="0">
            <x v="42"/>
          </reference>
        </references>
      </pivotArea>
    </format>
    <format dxfId="12244">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12243">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12242">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12241">
      <pivotArea dataOnly="0" labelOnly="1" fieldPosition="0">
        <references count="3">
          <reference field="0" count="1" selected="0">
            <x v="19"/>
          </reference>
          <reference field="1" count="20">
            <x v="124"/>
            <x v="158"/>
            <x v="159"/>
            <x v="177"/>
            <x v="178"/>
            <x v="258"/>
            <x v="273"/>
            <x v="286"/>
            <x v="289"/>
            <x v="297"/>
            <x v="305"/>
            <x v="306"/>
            <x v="392"/>
            <x v="420"/>
            <x v="421"/>
            <x v="435"/>
            <x v="466"/>
            <x v="467"/>
            <x v="468"/>
            <x v="536"/>
          </reference>
          <reference field="2" count="1" selected="0">
            <x v="0"/>
          </reference>
        </references>
      </pivotArea>
    </format>
    <format dxfId="12240">
      <pivotArea dataOnly="0" labelOnly="1" fieldPosition="0">
        <references count="3">
          <reference field="0" count="1" selected="0">
            <x v="19"/>
          </reference>
          <reference field="1" count="1">
            <x v="147"/>
          </reference>
          <reference field="2" count="1" selected="0">
            <x v="69"/>
          </reference>
        </references>
      </pivotArea>
    </format>
    <format dxfId="12239">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12238">
      <pivotArea dataOnly="0" labelOnly="1" fieldPosition="0">
        <references count="3">
          <reference field="0" count="1" selected="0">
            <x v="21"/>
          </reference>
          <reference field="1" count="2">
            <x v="299"/>
            <x v="440"/>
          </reference>
          <reference field="2" count="1" selected="0">
            <x v="31"/>
          </reference>
        </references>
      </pivotArea>
    </format>
    <format dxfId="12237">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12236">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12235">
      <pivotArea dataOnly="0" labelOnly="1" fieldPosition="0">
        <references count="3">
          <reference field="0" count="1" selected="0">
            <x v="24"/>
          </reference>
          <reference field="1" count="2">
            <x v="214"/>
            <x v="482"/>
          </reference>
          <reference field="2" count="1" selected="0">
            <x v="40"/>
          </reference>
        </references>
      </pivotArea>
    </format>
    <format dxfId="12234">
      <pivotArea dataOnly="0" labelOnly="1" fieldPosition="0">
        <references count="3">
          <reference field="0" count="1" selected="0">
            <x v="25"/>
          </reference>
          <reference field="1" count="1">
            <x v="102"/>
          </reference>
          <reference field="2" count="1" selected="0">
            <x v="50"/>
          </reference>
        </references>
      </pivotArea>
    </format>
    <format dxfId="12233">
      <pivotArea dataOnly="0" labelOnly="1" fieldPosition="0">
        <references count="3">
          <reference field="0" count="1" selected="0">
            <x v="26"/>
          </reference>
          <reference field="1" count="5">
            <x v="45"/>
            <x v="61"/>
            <x v="216"/>
            <x v="349"/>
            <x v="397"/>
          </reference>
          <reference field="2" count="1" selected="0">
            <x v="49"/>
          </reference>
        </references>
      </pivotArea>
    </format>
    <format dxfId="12232">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12231">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12230">
      <pivotArea dataOnly="0" labelOnly="1" fieldPosition="0">
        <references count="3">
          <reference field="0" count="1" selected="0">
            <x v="29"/>
          </reference>
          <reference field="1" count="1">
            <x v="195"/>
          </reference>
          <reference field="2" count="1" selected="0">
            <x v="66"/>
          </reference>
        </references>
      </pivotArea>
    </format>
    <format dxfId="12229">
      <pivotArea dataOnly="0" labelOnly="1" fieldPosition="0">
        <references count="3">
          <reference field="0" count="1" selected="0">
            <x v="30"/>
          </reference>
          <reference field="1" count="3">
            <x v="382"/>
            <x v="487"/>
            <x v="541"/>
          </reference>
          <reference field="2" count="1" selected="0">
            <x v="65"/>
          </reference>
        </references>
      </pivotArea>
    </format>
    <format dxfId="12228">
      <pivotArea dataOnly="0" labelOnly="1" fieldPosition="0">
        <references count="3">
          <reference field="0" count="1" selected="0">
            <x v="31"/>
          </reference>
          <reference field="1" count="3">
            <x v="165"/>
            <x v="338"/>
            <x v="418"/>
          </reference>
          <reference field="2" count="1" selected="0">
            <x v="35"/>
          </reference>
        </references>
      </pivotArea>
    </format>
    <format dxfId="12227">
      <pivotArea dataOnly="0" labelOnly="1" fieldPosition="0">
        <references count="3">
          <reference field="0" count="1" selected="0">
            <x v="32"/>
          </reference>
          <reference field="1" count="3">
            <x v="57"/>
            <x v="260"/>
            <x v="567"/>
          </reference>
          <reference field="2" count="1" selected="0">
            <x v="10"/>
          </reference>
        </references>
      </pivotArea>
    </format>
    <format dxfId="12226">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12225">
      <pivotArea dataOnly="0" labelOnly="1" fieldPosition="0">
        <references count="3">
          <reference field="0" count="1" selected="0">
            <x v="34"/>
          </reference>
          <reference field="1" count="1">
            <x v="431"/>
          </reference>
          <reference field="2" count="1" selected="0">
            <x v="18"/>
          </reference>
        </references>
      </pivotArea>
    </format>
    <format dxfId="12224">
      <pivotArea dataOnly="0" labelOnly="1" fieldPosition="0">
        <references count="3">
          <reference field="0" count="1" selected="0">
            <x v="35"/>
          </reference>
          <reference field="1" count="5">
            <x v="47"/>
            <x v="74"/>
            <x v="122"/>
            <x v="168"/>
            <x v="209"/>
          </reference>
          <reference field="2" count="1" selected="0">
            <x v="57"/>
          </reference>
        </references>
      </pivotArea>
    </format>
    <format dxfId="12223">
      <pivotArea dataOnly="0" labelOnly="1" fieldPosition="0">
        <references count="3">
          <reference field="0" count="1" selected="0">
            <x v="36"/>
          </reference>
          <reference field="1" count="4">
            <x v="109"/>
            <x v="296"/>
            <x v="301"/>
            <x v="569"/>
          </reference>
          <reference field="2" count="1" selected="0">
            <x v="55"/>
          </reference>
        </references>
      </pivotArea>
    </format>
    <format dxfId="12222">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12221">
      <pivotArea dataOnly="0" labelOnly="1" fieldPosition="0">
        <references count="3">
          <reference field="0" count="1" selected="0">
            <x v="38"/>
          </reference>
          <reference field="1" count="3">
            <x v="226"/>
            <x v="337"/>
            <x v="496"/>
          </reference>
          <reference field="2" count="1" selected="0">
            <x v="19"/>
          </reference>
        </references>
      </pivotArea>
    </format>
    <format dxfId="12220">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12219">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12218">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12217">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12216">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12215">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12214">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12213">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12212">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12211">
      <pivotArea dataOnly="0" labelOnly="1" fieldPosition="0">
        <references count="3">
          <reference field="0" count="1" selected="0">
            <x v="48"/>
          </reference>
          <reference field="1" count="3">
            <x v="59"/>
            <x v="60"/>
            <x v="441"/>
          </reference>
          <reference field="2" count="1" selected="0">
            <x v="12"/>
          </reference>
        </references>
      </pivotArea>
    </format>
    <format dxfId="12210">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12209">
      <pivotArea dataOnly="0" labelOnly="1" fieldPosition="0">
        <references count="3">
          <reference field="0" count="1" selected="0">
            <x v="50"/>
          </reference>
          <reference field="1" count="2">
            <x v="184"/>
            <x v="558"/>
          </reference>
          <reference field="2" count="1" selected="0">
            <x v="32"/>
          </reference>
        </references>
      </pivotArea>
    </format>
    <format dxfId="12208">
      <pivotArea dataOnly="0" labelOnly="1" fieldPosition="0">
        <references count="3">
          <reference field="0" count="1" selected="0">
            <x v="51"/>
          </reference>
          <reference field="1" count="5">
            <x v="309"/>
            <x v="367"/>
            <x v="522"/>
            <x v="523"/>
            <x v="559"/>
          </reference>
          <reference field="2" count="1" selected="0">
            <x v="6"/>
          </reference>
        </references>
      </pivotArea>
    </format>
    <format dxfId="12207">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12206">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12205">
      <pivotArea dataOnly="0" labelOnly="1" fieldPosition="0">
        <references count="3">
          <reference field="0" count="1" selected="0">
            <x v="54"/>
          </reference>
          <reference field="1" count="3">
            <x v="345"/>
            <x v="436"/>
            <x v="526"/>
          </reference>
          <reference field="2" count="1" selected="0">
            <x v="14"/>
          </reference>
        </references>
      </pivotArea>
    </format>
    <format dxfId="12204">
      <pivotArea dataOnly="0" labelOnly="1" fieldPosition="0">
        <references count="3">
          <reference field="0" count="1" selected="0">
            <x v="55"/>
          </reference>
          <reference field="1" count="3">
            <x v="114"/>
            <x v="143"/>
            <x v="403"/>
          </reference>
          <reference field="2" count="1" selected="0">
            <x v="63"/>
          </reference>
        </references>
      </pivotArea>
    </format>
    <format dxfId="12203">
      <pivotArea dataOnly="0" labelOnly="1" fieldPosition="0">
        <references count="3">
          <reference field="0" count="1" selected="0">
            <x v="56"/>
          </reference>
          <reference field="1" count="2">
            <x v="313"/>
            <x v="351"/>
          </reference>
          <reference field="2" count="1" selected="0">
            <x v="64"/>
          </reference>
        </references>
      </pivotArea>
    </format>
    <format dxfId="12202">
      <pivotArea dataOnly="0" labelOnly="1" fieldPosition="0">
        <references count="3">
          <reference field="0" count="1" selected="0">
            <x v="57"/>
          </reference>
          <reference field="1" count="4">
            <x v="242"/>
            <x v="303"/>
            <x v="412"/>
            <x v="582"/>
          </reference>
          <reference field="2" count="1" selected="0">
            <x v="48"/>
          </reference>
        </references>
      </pivotArea>
    </format>
    <format dxfId="12201">
      <pivotArea dataOnly="0" labelOnly="1" fieldPosition="0">
        <references count="3">
          <reference field="0" count="1" selected="0">
            <x v="58"/>
          </reference>
          <reference field="1" count="2">
            <x v="3"/>
            <x v="7"/>
          </reference>
          <reference field="2" count="1" selected="0">
            <x v="15"/>
          </reference>
        </references>
      </pivotArea>
    </format>
    <format dxfId="12200">
      <pivotArea dataOnly="0" labelOnly="1" fieldPosition="0">
        <references count="3">
          <reference field="0" count="1" selected="0">
            <x v="59"/>
          </reference>
          <reference field="1" count="3">
            <x v="51"/>
            <x v="271"/>
            <x v="324"/>
          </reference>
          <reference field="2" count="1" selected="0">
            <x v="30"/>
          </reference>
        </references>
      </pivotArea>
    </format>
    <format dxfId="12199">
      <pivotArea dataOnly="0" labelOnly="1" fieldPosition="0">
        <references count="3">
          <reference field="0" count="1" selected="0">
            <x v="60"/>
          </reference>
          <reference field="1" count="2">
            <x v="62"/>
            <x v="255"/>
          </reference>
          <reference field="2" count="1" selected="0">
            <x v="27"/>
          </reference>
        </references>
      </pivotArea>
    </format>
    <format dxfId="12198">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12197">
      <pivotArea dataOnly="0" labelOnly="1" fieldPosition="0">
        <references count="3">
          <reference field="0" count="1" selected="0">
            <x v="62"/>
          </reference>
          <reference field="1" count="1">
            <x v="71"/>
          </reference>
          <reference field="2" count="1" selected="0">
            <x v="59"/>
          </reference>
        </references>
      </pivotArea>
    </format>
    <format dxfId="12196">
      <pivotArea dataOnly="0" labelOnly="1" fieldPosition="0">
        <references count="3">
          <reference field="0" count="1" selected="0">
            <x v="63"/>
          </reference>
          <reference field="1" count="3">
            <x v="94"/>
            <x v="294"/>
            <x v="295"/>
          </reference>
          <reference field="2" count="1" selected="0">
            <x v="21"/>
          </reference>
        </references>
      </pivotArea>
    </format>
    <format dxfId="12195">
      <pivotArea dataOnly="0" labelOnly="1" fieldPosition="0">
        <references count="3">
          <reference field="0" count="1" selected="0">
            <x v="65"/>
          </reference>
          <reference field="1" count="1">
            <x v="183"/>
          </reference>
          <reference field="2" count="1" selected="0">
            <x v="11"/>
          </reference>
        </references>
      </pivotArea>
    </format>
    <format dxfId="12194">
      <pivotArea dataOnly="0" labelOnly="1" fieldPosition="0">
        <references count="3">
          <reference field="0" count="1" selected="0">
            <x v="67"/>
          </reference>
          <reference field="1" count="4">
            <x v="25"/>
            <x v="56"/>
            <x v="275"/>
            <x v="529"/>
          </reference>
          <reference field="2" count="1" selected="0">
            <x v="56"/>
          </reference>
        </references>
      </pivotArea>
    </format>
    <format dxfId="12193">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12192">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12191">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12190">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12189">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12188">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12187">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12186">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12185">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12184">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12183">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12182">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12181">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12180">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12179">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12178">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12177">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12176">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12175">
      <pivotArea dataOnly="0" labelOnly="1" fieldPosition="0">
        <references count="4">
          <reference field="0" count="1" selected="0">
            <x v="8"/>
          </reference>
          <reference field="1" count="1" selected="0">
            <x v="496"/>
          </reference>
          <reference field="2" count="1" selected="0">
            <x v="68"/>
          </reference>
          <reference field="3" count="1">
            <x v="0"/>
          </reference>
        </references>
      </pivotArea>
    </format>
    <format dxfId="12174">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12173">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12172">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12171">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12170">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12169">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12168">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12167">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12166">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12165">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12164">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12163">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12162">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12161">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12160">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12159">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12158">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12157">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12156">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12155">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12154">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12153">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12152">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12151">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12150">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12149">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12148">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12147">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12146">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12145">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12144">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12143">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12142">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12141">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12140">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12139">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12138">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12137">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12136">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12135">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12134">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12133">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12132">
      <pivotArea dataOnly="0" labelOnly="1" fieldPosition="0">
        <references count="4">
          <reference field="0" count="1" selected="0">
            <x v="19"/>
          </reference>
          <reference field="1" count="1" selected="0">
            <x v="147"/>
          </reference>
          <reference field="2" count="1" selected="0">
            <x v="69"/>
          </reference>
          <reference field="3" count="1">
            <x v="3"/>
          </reference>
        </references>
      </pivotArea>
    </format>
    <format dxfId="12131">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12130">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12129">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12128">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12127">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12126">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12125">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12124">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12123">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12122">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12121">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12120">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12119">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12118">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12117">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12116">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12115">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12114">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12113">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12112">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12111">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12110">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12109">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12108">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12107">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12106">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12105">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12104">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12103">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12102">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12101">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12100">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12099">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12098">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12097">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12096">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12095">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12094">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12093">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12092">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12091">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12090">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12089">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12088">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12087">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12086">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12085">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12084">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12083">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12082">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12081">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12080">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12079">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12078">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12077">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12076">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12075">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12074">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12073">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12072">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12071">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12070">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12069">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12068">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12067">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12066">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12065">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12064">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12063">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12062">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12061">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12060">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12059">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12058">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12057">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12056">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12055">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12054">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12053">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12052">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12051">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12050">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12049">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12048">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12047">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12046">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12045">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12044">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12043">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12042">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12041">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12040">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12039">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12038">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12037">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12036">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12035">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12034">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12033">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12032">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12031">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12030">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12029">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12028">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12027">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12026">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12025">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12024">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12023">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12022">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12021">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12020">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12019">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12018">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12017">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12016">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12015">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12014">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12013">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12012">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12011">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12010">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12009">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12008">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12007">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12006">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12005">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12004">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12003">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12002">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12001">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12000">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11999">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11998">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11997">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11996">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11995">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11994">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11993">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11992">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11991">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11990">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11989">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11988">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11987">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11986">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11985">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11984">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11983">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11982">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11981">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11980">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11979">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11978">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11977">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11976">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11975">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11974">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11973">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11972">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11971">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11970">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11969">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11968">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1196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196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1965">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196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196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196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196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196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195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195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195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195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195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195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195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195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195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195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1949">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1948">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1947">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1946">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1945">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1944">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1943">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1942">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1941">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1940">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1939">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1938">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1937">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1936">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1935">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1934">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1933">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193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193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193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192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192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192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192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192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192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192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192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192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192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191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191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191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191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191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1914">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191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191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191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191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190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190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190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190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190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190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190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190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190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190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189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1898">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189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189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189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189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189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189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189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189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188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188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188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188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188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188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188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188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188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188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187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187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187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187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187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187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187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187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187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187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186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186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186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186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186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186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1863">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1862">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1861">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1860">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1859">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1858">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1857">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1856">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1855">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1854">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1853">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1852">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1851">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1850">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1849">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1848">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1847">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1846">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1845">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1844">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1843">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1842">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1841">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1840">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1839">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1838">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1837">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1836">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1835">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1834">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1833">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1832">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1831">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1830">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1829">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1828">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1827">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1826">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1825">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1824">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1823">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1822">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1821">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1820">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1819">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1818">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1817">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1816">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1815">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1814">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1813">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1812">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1811">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1810">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1809">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1808">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1807">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1806">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1805">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1804">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1803">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1802">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180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180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179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179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179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179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179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179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179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179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179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179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178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178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178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178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178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178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178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178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178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178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177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177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177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177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177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177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177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177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177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177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176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176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1767">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1766">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1765">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1764">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1763">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1762">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1761">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1760">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1759">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1758">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1757">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1756">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1755">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1754">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1753">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1752">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1751">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1750">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1749">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174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174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174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174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174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174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174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174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174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173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173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173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173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173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1734">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1733">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1732">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1731">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173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172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172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172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172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172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172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172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172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172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172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171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171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171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171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1715">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1714">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1713">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1712">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1711">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1710">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1709">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1708">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1707">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1706">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1705">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1704">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1703">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1702">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1701">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1700">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1699">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1698">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169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169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169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169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169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169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169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169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168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1688">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1687">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1686">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1685">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1684">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168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168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168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168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167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1678">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1677">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1676">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1675">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1674">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1673">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1672">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1671">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1670">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1669">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1668">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1667">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1666">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1665">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1664">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1663">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1662">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1661">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1660">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1659">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1658">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1657">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1656">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1655">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1654">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1653">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1652">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1651">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1650">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1649">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1648">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1647">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1646">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1645">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1644">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1643">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1642">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1641">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1640">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1639">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1638">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1637">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1636">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1635">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1634">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1633">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1632">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1631">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1630">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1629">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1628">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1627">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1626">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1625">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1624">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1623">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1622">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1621">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1620">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1619">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1618">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1617">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1616">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1615">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1614">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1613">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1612">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1611">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1610">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1609">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1608">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1607">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160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160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160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160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160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160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160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159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1598">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1597">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1596">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1595">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159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159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159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159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159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158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158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158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158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158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158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158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158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158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158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157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157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157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157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157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157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157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157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157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157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1569">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156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156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156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156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156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156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156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156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156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1559">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1558">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1557">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1556">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1555">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1554">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1553">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1552">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1551">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1550">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1549">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1548">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154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154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154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154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1543">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1542">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1541">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1540">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1539">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1538">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1537">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1536">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1535">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1534">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1533">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1532">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1531">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1530">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1529">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1528">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1527">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1526">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1525">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1524">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1523">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1522">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1521">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152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151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1518">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1517">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1516">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1515">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1514">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1513">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1512">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1511">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1510">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1509">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1508">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1507">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1506">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1505">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1504">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1503">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1502">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1501">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1500">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1499">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1498">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1497">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1496">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1495">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1494">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1493">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1492">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1491">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1490">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1489">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1488">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1487">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1486">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1485">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1484">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148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148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148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148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147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1478">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1477">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1476">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1475">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1474">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147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1472">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1471">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1470">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1469">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1468">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1467">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1466">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1465">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1464">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1463">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1462">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1461">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1460">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1459">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1458">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1457">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1456">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1455">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1454">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1453">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1452">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1451">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1450">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1449">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144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144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144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144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1444">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1443">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1442">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1441">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1440">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1439">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1438">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1437">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1436">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1435">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1434">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1433">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1432">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1431">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1430">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1429">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1428">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1427">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1426">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1425">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142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142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142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142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142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141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141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141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1416">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141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1414">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1413">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1412">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1411">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1410">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1409">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1408">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1407">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1406">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1405">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1404">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1403">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1402">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140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1400">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1399">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1398">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1397">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1396">
      <pivotArea dataOnly="0" labelOnly="1" outline="0" fieldPosition="0">
        <references count="1">
          <reference field="4294967294" count="3">
            <x v="0"/>
            <x v="1"/>
            <x v="2"/>
          </reference>
        </references>
      </pivotArea>
    </format>
    <format dxfId="11395">
      <pivotArea type="all" dataOnly="0" outline="0" fieldPosition="0"/>
    </format>
    <format dxfId="11394">
      <pivotArea outline="0" collapsedLevelsAreSubtotals="1" fieldPosition="0"/>
    </format>
    <format dxfId="11393">
      <pivotArea field="0" type="button" dataOnly="0" labelOnly="1" outline="0" axis="axisRow" fieldPosition="0"/>
    </format>
    <format dxfId="11392">
      <pivotArea field="2" type="button" dataOnly="0" labelOnly="1" outline="0" axis="axisRow" fieldPosition="1"/>
    </format>
    <format dxfId="11391">
      <pivotArea field="1" type="button" dataOnly="0" labelOnly="1" outline="0" axis="axisRow" fieldPosition="2"/>
    </format>
    <format dxfId="11390">
      <pivotArea field="3" type="button" dataOnly="0" labelOnly="1" outline="0" axis="axisRow" fieldPosition="3"/>
    </format>
    <format dxfId="11389">
      <pivotArea field="4" type="button" dataOnly="0" labelOnly="1" outline="0" axis="axisRow" fieldPosition="4"/>
    </format>
    <format dxfId="1138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1387">
      <pivotArea dataOnly="0" labelOnly="1" fieldPosition="0">
        <references count="1">
          <reference field="0" count="16">
            <x v="50"/>
            <x v="51"/>
            <x v="52"/>
            <x v="53"/>
            <x v="54"/>
            <x v="55"/>
            <x v="56"/>
            <x v="57"/>
            <x v="58"/>
            <x v="59"/>
            <x v="60"/>
            <x v="61"/>
            <x v="62"/>
            <x v="63"/>
            <x v="65"/>
            <x v="67"/>
          </reference>
        </references>
      </pivotArea>
    </format>
    <format dxfId="11386">
      <pivotArea dataOnly="0" labelOnly="1" grandRow="1" outline="0" fieldPosition="0"/>
    </format>
    <format dxfId="11385">
      <pivotArea dataOnly="0" labelOnly="1" fieldPosition="0">
        <references count="2">
          <reference field="0" count="1" selected="0">
            <x v="0"/>
          </reference>
          <reference field="2" count="1">
            <x v="9"/>
          </reference>
        </references>
      </pivotArea>
    </format>
    <format dxfId="11384">
      <pivotArea dataOnly="0" labelOnly="1" fieldPosition="0">
        <references count="2">
          <reference field="0" count="1" selected="0">
            <x v="0"/>
          </reference>
          <reference field="2" count="1" defaultSubtotal="1">
            <x v="9"/>
          </reference>
        </references>
      </pivotArea>
    </format>
    <format dxfId="11383">
      <pivotArea dataOnly="0" labelOnly="1" fieldPosition="0">
        <references count="2">
          <reference field="0" count="1" selected="0">
            <x v="1"/>
          </reference>
          <reference field="2" count="1">
            <x v="67"/>
          </reference>
        </references>
      </pivotArea>
    </format>
    <format dxfId="11382">
      <pivotArea dataOnly="0" labelOnly="1" fieldPosition="0">
        <references count="2">
          <reference field="0" count="1" selected="0">
            <x v="1"/>
          </reference>
          <reference field="2" count="1" defaultSubtotal="1">
            <x v="67"/>
          </reference>
        </references>
      </pivotArea>
    </format>
    <format dxfId="11381">
      <pivotArea dataOnly="0" labelOnly="1" fieldPosition="0">
        <references count="2">
          <reference field="0" count="1" selected="0">
            <x v="2"/>
          </reference>
          <reference field="2" count="1">
            <x v="8"/>
          </reference>
        </references>
      </pivotArea>
    </format>
    <format dxfId="11380">
      <pivotArea dataOnly="0" labelOnly="1" fieldPosition="0">
        <references count="2">
          <reference field="0" count="1" selected="0">
            <x v="2"/>
          </reference>
          <reference field="2" count="1" defaultSubtotal="1">
            <x v="8"/>
          </reference>
        </references>
      </pivotArea>
    </format>
    <format dxfId="11379">
      <pivotArea dataOnly="0" labelOnly="1" fieldPosition="0">
        <references count="2">
          <reference field="0" count="1" selected="0">
            <x v="3"/>
          </reference>
          <reference field="2" count="1">
            <x v="20"/>
          </reference>
        </references>
      </pivotArea>
    </format>
    <format dxfId="11378">
      <pivotArea dataOnly="0" labelOnly="1" fieldPosition="0">
        <references count="2">
          <reference field="0" count="1" selected="0">
            <x v="3"/>
          </reference>
          <reference field="2" count="1" defaultSubtotal="1">
            <x v="20"/>
          </reference>
        </references>
      </pivotArea>
    </format>
    <format dxfId="11377">
      <pivotArea dataOnly="0" labelOnly="1" fieldPosition="0">
        <references count="2">
          <reference field="0" count="1" selected="0">
            <x v="4"/>
          </reference>
          <reference field="2" count="1">
            <x v="47"/>
          </reference>
        </references>
      </pivotArea>
    </format>
    <format dxfId="11376">
      <pivotArea dataOnly="0" labelOnly="1" fieldPosition="0">
        <references count="2">
          <reference field="0" count="1" selected="0">
            <x v="4"/>
          </reference>
          <reference field="2" count="1" defaultSubtotal="1">
            <x v="47"/>
          </reference>
        </references>
      </pivotArea>
    </format>
    <format dxfId="11375">
      <pivotArea dataOnly="0" labelOnly="1" fieldPosition="0">
        <references count="2">
          <reference field="0" count="1" selected="0">
            <x v="5"/>
          </reference>
          <reference field="2" count="1">
            <x v="2"/>
          </reference>
        </references>
      </pivotArea>
    </format>
    <format dxfId="11374">
      <pivotArea dataOnly="0" labelOnly="1" fieldPosition="0">
        <references count="2">
          <reference field="0" count="1" selected="0">
            <x v="5"/>
          </reference>
          <reference field="2" count="1" defaultSubtotal="1">
            <x v="2"/>
          </reference>
        </references>
      </pivotArea>
    </format>
    <format dxfId="11373">
      <pivotArea dataOnly="0" labelOnly="1" fieldPosition="0">
        <references count="2">
          <reference field="0" count="1" selected="0">
            <x v="6"/>
          </reference>
          <reference field="2" count="1">
            <x v="43"/>
          </reference>
        </references>
      </pivotArea>
    </format>
    <format dxfId="11372">
      <pivotArea dataOnly="0" labelOnly="1" fieldPosition="0">
        <references count="2">
          <reference field="0" count="1" selected="0">
            <x v="6"/>
          </reference>
          <reference field="2" count="1" defaultSubtotal="1">
            <x v="43"/>
          </reference>
        </references>
      </pivotArea>
    </format>
    <format dxfId="11371">
      <pivotArea dataOnly="0" labelOnly="1" fieldPosition="0">
        <references count="2">
          <reference field="0" count="1" selected="0">
            <x v="7"/>
          </reference>
          <reference field="2" count="1">
            <x v="17"/>
          </reference>
        </references>
      </pivotArea>
    </format>
    <format dxfId="11370">
      <pivotArea dataOnly="0" labelOnly="1" fieldPosition="0">
        <references count="2">
          <reference field="0" count="1" selected="0">
            <x v="7"/>
          </reference>
          <reference field="2" count="1" defaultSubtotal="1">
            <x v="17"/>
          </reference>
        </references>
      </pivotArea>
    </format>
    <format dxfId="11369">
      <pivotArea dataOnly="0" labelOnly="1" fieldPosition="0">
        <references count="2">
          <reference field="0" count="1" selected="0">
            <x v="8"/>
          </reference>
          <reference field="2" count="2">
            <x v="26"/>
            <x v="68"/>
          </reference>
        </references>
      </pivotArea>
    </format>
    <format dxfId="11368">
      <pivotArea dataOnly="0" labelOnly="1" fieldPosition="0">
        <references count="2">
          <reference field="0" count="1" selected="0">
            <x v="8"/>
          </reference>
          <reference field="2" count="2" defaultSubtotal="1">
            <x v="26"/>
            <x v="68"/>
          </reference>
        </references>
      </pivotArea>
    </format>
    <format dxfId="11367">
      <pivotArea dataOnly="0" labelOnly="1" fieldPosition="0">
        <references count="2">
          <reference field="0" count="1" selected="0">
            <x v="9"/>
          </reference>
          <reference field="2" count="1">
            <x v="13"/>
          </reference>
        </references>
      </pivotArea>
    </format>
    <format dxfId="11366">
      <pivotArea dataOnly="0" labelOnly="1" fieldPosition="0">
        <references count="2">
          <reference field="0" count="1" selected="0">
            <x v="9"/>
          </reference>
          <reference field="2" count="1" defaultSubtotal="1">
            <x v="13"/>
          </reference>
        </references>
      </pivotArea>
    </format>
    <format dxfId="11365">
      <pivotArea dataOnly="0" labelOnly="1" fieldPosition="0">
        <references count="2">
          <reference field="0" count="1" selected="0">
            <x v="10"/>
          </reference>
          <reference field="2" count="1">
            <x v="41"/>
          </reference>
        </references>
      </pivotArea>
    </format>
    <format dxfId="11364">
      <pivotArea dataOnly="0" labelOnly="1" fieldPosition="0">
        <references count="2">
          <reference field="0" count="1" selected="0">
            <x v="10"/>
          </reference>
          <reference field="2" count="1" defaultSubtotal="1">
            <x v="41"/>
          </reference>
        </references>
      </pivotArea>
    </format>
    <format dxfId="11363">
      <pivotArea dataOnly="0" labelOnly="1" fieldPosition="0">
        <references count="2">
          <reference field="0" count="1" selected="0">
            <x v="11"/>
          </reference>
          <reference field="2" count="1">
            <x v="54"/>
          </reference>
        </references>
      </pivotArea>
    </format>
    <format dxfId="11362">
      <pivotArea dataOnly="0" labelOnly="1" fieldPosition="0">
        <references count="2">
          <reference field="0" count="1" selected="0">
            <x v="11"/>
          </reference>
          <reference field="2" count="1" defaultSubtotal="1">
            <x v="54"/>
          </reference>
        </references>
      </pivotArea>
    </format>
    <format dxfId="11361">
      <pivotArea dataOnly="0" labelOnly="1" fieldPosition="0">
        <references count="2">
          <reference field="0" count="1" selected="0">
            <x v="12"/>
          </reference>
          <reference field="2" count="1">
            <x v="22"/>
          </reference>
        </references>
      </pivotArea>
    </format>
    <format dxfId="11360">
      <pivotArea dataOnly="0" labelOnly="1" fieldPosition="0">
        <references count="2">
          <reference field="0" count="1" selected="0">
            <x v="12"/>
          </reference>
          <reference field="2" count="1" defaultSubtotal="1">
            <x v="22"/>
          </reference>
        </references>
      </pivotArea>
    </format>
    <format dxfId="11359">
      <pivotArea dataOnly="0" labelOnly="1" fieldPosition="0">
        <references count="2">
          <reference field="0" count="1" selected="0">
            <x v="13"/>
          </reference>
          <reference field="2" count="1">
            <x v="16"/>
          </reference>
        </references>
      </pivotArea>
    </format>
    <format dxfId="11358">
      <pivotArea dataOnly="0" labelOnly="1" fieldPosition="0">
        <references count="2">
          <reference field="0" count="1" selected="0">
            <x v="13"/>
          </reference>
          <reference field="2" count="1" defaultSubtotal="1">
            <x v="16"/>
          </reference>
        </references>
      </pivotArea>
    </format>
    <format dxfId="11357">
      <pivotArea dataOnly="0" labelOnly="1" fieldPosition="0">
        <references count="2">
          <reference field="0" count="1" selected="0">
            <x v="14"/>
          </reference>
          <reference field="2" count="1">
            <x v="4"/>
          </reference>
        </references>
      </pivotArea>
    </format>
    <format dxfId="11356">
      <pivotArea dataOnly="0" labelOnly="1" fieldPosition="0">
        <references count="2">
          <reference field="0" count="1" selected="0">
            <x v="14"/>
          </reference>
          <reference field="2" count="1" defaultSubtotal="1">
            <x v="4"/>
          </reference>
        </references>
      </pivotArea>
    </format>
    <format dxfId="11355">
      <pivotArea dataOnly="0" labelOnly="1" fieldPosition="0">
        <references count="2">
          <reference field="0" count="1" selected="0">
            <x v="15"/>
          </reference>
          <reference field="2" count="1">
            <x v="42"/>
          </reference>
        </references>
      </pivotArea>
    </format>
    <format dxfId="11354">
      <pivotArea dataOnly="0" labelOnly="1" fieldPosition="0">
        <references count="2">
          <reference field="0" count="1" selected="0">
            <x v="15"/>
          </reference>
          <reference field="2" count="1" defaultSubtotal="1">
            <x v="42"/>
          </reference>
        </references>
      </pivotArea>
    </format>
    <format dxfId="11353">
      <pivotArea dataOnly="0" labelOnly="1" fieldPosition="0">
        <references count="2">
          <reference field="0" count="1" selected="0">
            <x v="16"/>
          </reference>
          <reference field="2" count="1">
            <x v="36"/>
          </reference>
        </references>
      </pivotArea>
    </format>
    <format dxfId="11352">
      <pivotArea dataOnly="0" labelOnly="1" fieldPosition="0">
        <references count="2">
          <reference field="0" count="1" selected="0">
            <x v="16"/>
          </reference>
          <reference field="2" count="1" defaultSubtotal="1">
            <x v="36"/>
          </reference>
        </references>
      </pivotArea>
    </format>
    <format dxfId="11351">
      <pivotArea dataOnly="0" labelOnly="1" fieldPosition="0">
        <references count="2">
          <reference field="0" count="1" selected="0">
            <x v="17"/>
          </reference>
          <reference field="2" count="1">
            <x v="5"/>
          </reference>
        </references>
      </pivotArea>
    </format>
    <format dxfId="11350">
      <pivotArea dataOnly="0" labelOnly="1" fieldPosition="0">
        <references count="2">
          <reference field="0" count="1" selected="0">
            <x v="17"/>
          </reference>
          <reference field="2" count="1" defaultSubtotal="1">
            <x v="5"/>
          </reference>
        </references>
      </pivotArea>
    </format>
    <format dxfId="11349">
      <pivotArea dataOnly="0" labelOnly="1" fieldPosition="0">
        <references count="2">
          <reference field="0" count="1" selected="0">
            <x v="18"/>
          </reference>
          <reference field="2" count="1">
            <x v="33"/>
          </reference>
        </references>
      </pivotArea>
    </format>
    <format dxfId="11348">
      <pivotArea dataOnly="0" labelOnly="1" fieldPosition="0">
        <references count="2">
          <reference field="0" count="1" selected="0">
            <x v="18"/>
          </reference>
          <reference field="2" count="1" defaultSubtotal="1">
            <x v="33"/>
          </reference>
        </references>
      </pivotArea>
    </format>
    <format dxfId="11347">
      <pivotArea dataOnly="0" labelOnly="1" fieldPosition="0">
        <references count="2">
          <reference field="0" count="1" selected="0">
            <x v="19"/>
          </reference>
          <reference field="2" count="2">
            <x v="0"/>
            <x v="69"/>
          </reference>
        </references>
      </pivotArea>
    </format>
    <format dxfId="11346">
      <pivotArea dataOnly="0" labelOnly="1" fieldPosition="0">
        <references count="2">
          <reference field="0" count="1" selected="0">
            <x v="19"/>
          </reference>
          <reference field="2" count="2" defaultSubtotal="1">
            <x v="0"/>
            <x v="69"/>
          </reference>
        </references>
      </pivotArea>
    </format>
    <format dxfId="11345">
      <pivotArea dataOnly="0" labelOnly="1" fieldPosition="0">
        <references count="2">
          <reference field="0" count="1" selected="0">
            <x v="20"/>
          </reference>
          <reference field="2" count="1">
            <x v="46"/>
          </reference>
        </references>
      </pivotArea>
    </format>
    <format dxfId="11344">
      <pivotArea dataOnly="0" labelOnly="1" fieldPosition="0">
        <references count="2">
          <reference field="0" count="1" selected="0">
            <x v="20"/>
          </reference>
          <reference field="2" count="1" defaultSubtotal="1">
            <x v="46"/>
          </reference>
        </references>
      </pivotArea>
    </format>
    <format dxfId="11343">
      <pivotArea dataOnly="0" labelOnly="1" fieldPosition="0">
        <references count="2">
          <reference field="0" count="1" selected="0">
            <x v="21"/>
          </reference>
          <reference field="2" count="1">
            <x v="31"/>
          </reference>
        </references>
      </pivotArea>
    </format>
    <format dxfId="11342">
      <pivotArea dataOnly="0" labelOnly="1" fieldPosition="0">
        <references count="2">
          <reference field="0" count="1" selected="0">
            <x v="21"/>
          </reference>
          <reference field="2" count="1" defaultSubtotal="1">
            <x v="31"/>
          </reference>
        </references>
      </pivotArea>
    </format>
    <format dxfId="11341">
      <pivotArea dataOnly="0" labelOnly="1" fieldPosition="0">
        <references count="2">
          <reference field="0" count="1" selected="0">
            <x v="22"/>
          </reference>
          <reference field="2" count="1">
            <x v="34"/>
          </reference>
        </references>
      </pivotArea>
    </format>
    <format dxfId="11340">
      <pivotArea dataOnly="0" labelOnly="1" fieldPosition="0">
        <references count="2">
          <reference field="0" count="1" selected="0">
            <x v="22"/>
          </reference>
          <reference field="2" count="1" defaultSubtotal="1">
            <x v="34"/>
          </reference>
        </references>
      </pivotArea>
    </format>
    <format dxfId="11339">
      <pivotArea dataOnly="0" labelOnly="1" fieldPosition="0">
        <references count="2">
          <reference field="0" count="1" selected="0">
            <x v="23"/>
          </reference>
          <reference field="2" count="1">
            <x v="52"/>
          </reference>
        </references>
      </pivotArea>
    </format>
    <format dxfId="11338">
      <pivotArea dataOnly="0" labelOnly="1" fieldPosition="0">
        <references count="2">
          <reference field="0" count="1" selected="0">
            <x v="23"/>
          </reference>
          <reference field="2" count="1" defaultSubtotal="1">
            <x v="52"/>
          </reference>
        </references>
      </pivotArea>
    </format>
    <format dxfId="11337">
      <pivotArea dataOnly="0" labelOnly="1" fieldPosition="0">
        <references count="2">
          <reference field="0" count="1" selected="0">
            <x v="24"/>
          </reference>
          <reference field="2" count="1">
            <x v="40"/>
          </reference>
        </references>
      </pivotArea>
    </format>
    <format dxfId="11336">
      <pivotArea dataOnly="0" labelOnly="1" fieldPosition="0">
        <references count="2">
          <reference field="0" count="1" selected="0">
            <x v="24"/>
          </reference>
          <reference field="2" count="1" defaultSubtotal="1">
            <x v="40"/>
          </reference>
        </references>
      </pivotArea>
    </format>
    <format dxfId="11335">
      <pivotArea dataOnly="0" labelOnly="1" fieldPosition="0">
        <references count="2">
          <reference field="0" count="1" selected="0">
            <x v="25"/>
          </reference>
          <reference field="2" count="1">
            <x v="50"/>
          </reference>
        </references>
      </pivotArea>
    </format>
    <format dxfId="11334">
      <pivotArea dataOnly="0" labelOnly="1" fieldPosition="0">
        <references count="2">
          <reference field="0" count="1" selected="0">
            <x v="25"/>
          </reference>
          <reference field="2" count="1" defaultSubtotal="1">
            <x v="50"/>
          </reference>
        </references>
      </pivotArea>
    </format>
    <format dxfId="11333">
      <pivotArea dataOnly="0" labelOnly="1" fieldPosition="0">
        <references count="2">
          <reference field="0" count="1" selected="0">
            <x v="26"/>
          </reference>
          <reference field="2" count="1">
            <x v="49"/>
          </reference>
        </references>
      </pivotArea>
    </format>
    <format dxfId="11332">
      <pivotArea dataOnly="0" labelOnly="1" fieldPosition="0">
        <references count="2">
          <reference field="0" count="1" selected="0">
            <x v="26"/>
          </reference>
          <reference field="2" count="1" defaultSubtotal="1">
            <x v="49"/>
          </reference>
        </references>
      </pivotArea>
    </format>
    <format dxfId="11331">
      <pivotArea dataOnly="0" labelOnly="1" fieldPosition="0">
        <references count="2">
          <reference field="0" count="1" selected="0">
            <x v="27"/>
          </reference>
          <reference field="2" count="1">
            <x v="39"/>
          </reference>
        </references>
      </pivotArea>
    </format>
    <format dxfId="11330">
      <pivotArea dataOnly="0" labelOnly="1" fieldPosition="0">
        <references count="2">
          <reference field="0" count="1" selected="0">
            <x v="27"/>
          </reference>
          <reference field="2" count="1" defaultSubtotal="1">
            <x v="39"/>
          </reference>
        </references>
      </pivotArea>
    </format>
    <format dxfId="11329">
      <pivotArea dataOnly="0" labelOnly="1" fieldPosition="0">
        <references count="2">
          <reference field="0" count="1" selected="0">
            <x v="28"/>
          </reference>
          <reference field="2" count="1">
            <x v="58"/>
          </reference>
        </references>
      </pivotArea>
    </format>
    <format dxfId="11328">
      <pivotArea dataOnly="0" labelOnly="1" fieldPosition="0">
        <references count="2">
          <reference field="0" count="1" selected="0">
            <x v="28"/>
          </reference>
          <reference field="2" count="1" defaultSubtotal="1">
            <x v="58"/>
          </reference>
        </references>
      </pivotArea>
    </format>
    <format dxfId="11327">
      <pivotArea dataOnly="0" labelOnly="1" fieldPosition="0">
        <references count="2">
          <reference field="0" count="1" selected="0">
            <x v="29"/>
          </reference>
          <reference field="2" count="1">
            <x v="66"/>
          </reference>
        </references>
      </pivotArea>
    </format>
    <format dxfId="11326">
      <pivotArea dataOnly="0" labelOnly="1" fieldPosition="0">
        <references count="2">
          <reference field="0" count="1" selected="0">
            <x v="29"/>
          </reference>
          <reference field="2" count="1" defaultSubtotal="1">
            <x v="66"/>
          </reference>
        </references>
      </pivotArea>
    </format>
    <format dxfId="11325">
      <pivotArea dataOnly="0" labelOnly="1" fieldPosition="0">
        <references count="2">
          <reference field="0" count="1" selected="0">
            <x v="30"/>
          </reference>
          <reference field="2" count="1">
            <x v="65"/>
          </reference>
        </references>
      </pivotArea>
    </format>
    <format dxfId="11324">
      <pivotArea dataOnly="0" labelOnly="1" fieldPosition="0">
        <references count="2">
          <reference field="0" count="1" selected="0">
            <x v="30"/>
          </reference>
          <reference field="2" count="1" defaultSubtotal="1">
            <x v="65"/>
          </reference>
        </references>
      </pivotArea>
    </format>
    <format dxfId="11323">
      <pivotArea dataOnly="0" labelOnly="1" fieldPosition="0">
        <references count="2">
          <reference field="0" count="1" selected="0">
            <x v="31"/>
          </reference>
          <reference field="2" count="1">
            <x v="35"/>
          </reference>
        </references>
      </pivotArea>
    </format>
    <format dxfId="11322">
      <pivotArea dataOnly="0" labelOnly="1" fieldPosition="0">
        <references count="2">
          <reference field="0" count="1" selected="0">
            <x v="31"/>
          </reference>
          <reference field="2" count="1" defaultSubtotal="1">
            <x v="35"/>
          </reference>
        </references>
      </pivotArea>
    </format>
    <format dxfId="11321">
      <pivotArea dataOnly="0" labelOnly="1" fieldPosition="0">
        <references count="2">
          <reference field="0" count="1" selected="0">
            <x v="32"/>
          </reference>
          <reference field="2" count="1">
            <x v="10"/>
          </reference>
        </references>
      </pivotArea>
    </format>
    <format dxfId="11320">
      <pivotArea dataOnly="0" labelOnly="1" fieldPosition="0">
        <references count="2">
          <reference field="0" count="1" selected="0">
            <x v="32"/>
          </reference>
          <reference field="2" count="1" defaultSubtotal="1">
            <x v="10"/>
          </reference>
        </references>
      </pivotArea>
    </format>
    <format dxfId="11319">
      <pivotArea dataOnly="0" labelOnly="1" fieldPosition="0">
        <references count="2">
          <reference field="0" count="1" selected="0">
            <x v="33"/>
          </reference>
          <reference field="2" count="1">
            <x v="38"/>
          </reference>
        </references>
      </pivotArea>
    </format>
    <format dxfId="11318">
      <pivotArea dataOnly="0" labelOnly="1" fieldPosition="0">
        <references count="2">
          <reference field="0" count="1" selected="0">
            <x v="33"/>
          </reference>
          <reference field="2" count="1" defaultSubtotal="1">
            <x v="38"/>
          </reference>
        </references>
      </pivotArea>
    </format>
    <format dxfId="11317">
      <pivotArea dataOnly="0" labelOnly="1" fieldPosition="0">
        <references count="2">
          <reference field="0" count="1" selected="0">
            <x v="34"/>
          </reference>
          <reference field="2" count="1">
            <x v="18"/>
          </reference>
        </references>
      </pivotArea>
    </format>
    <format dxfId="11316">
      <pivotArea dataOnly="0" labelOnly="1" fieldPosition="0">
        <references count="2">
          <reference field="0" count="1" selected="0">
            <x v="34"/>
          </reference>
          <reference field="2" count="1" defaultSubtotal="1">
            <x v="18"/>
          </reference>
        </references>
      </pivotArea>
    </format>
    <format dxfId="11315">
      <pivotArea dataOnly="0" labelOnly="1" fieldPosition="0">
        <references count="2">
          <reference field="0" count="1" selected="0">
            <x v="35"/>
          </reference>
          <reference field="2" count="1">
            <x v="57"/>
          </reference>
        </references>
      </pivotArea>
    </format>
    <format dxfId="11314">
      <pivotArea dataOnly="0" labelOnly="1" fieldPosition="0">
        <references count="2">
          <reference field="0" count="1" selected="0">
            <x v="35"/>
          </reference>
          <reference field="2" count="1" defaultSubtotal="1">
            <x v="57"/>
          </reference>
        </references>
      </pivotArea>
    </format>
    <format dxfId="11313">
      <pivotArea dataOnly="0" labelOnly="1" fieldPosition="0">
        <references count="2">
          <reference field="0" count="1" selected="0">
            <x v="36"/>
          </reference>
          <reference field="2" count="1">
            <x v="55"/>
          </reference>
        </references>
      </pivotArea>
    </format>
    <format dxfId="11312">
      <pivotArea dataOnly="0" labelOnly="1" fieldPosition="0">
        <references count="2">
          <reference field="0" count="1" selected="0">
            <x v="36"/>
          </reference>
          <reference field="2" count="1" defaultSubtotal="1">
            <x v="55"/>
          </reference>
        </references>
      </pivotArea>
    </format>
    <format dxfId="11311">
      <pivotArea dataOnly="0" labelOnly="1" fieldPosition="0">
        <references count="2">
          <reference field="0" count="1" selected="0">
            <x v="37"/>
          </reference>
          <reference field="2" count="1">
            <x v="61"/>
          </reference>
        </references>
      </pivotArea>
    </format>
    <format dxfId="11310">
      <pivotArea dataOnly="0" labelOnly="1" fieldPosition="0">
        <references count="2">
          <reference field="0" count="1" selected="0">
            <x v="37"/>
          </reference>
          <reference field="2" count="1" defaultSubtotal="1">
            <x v="61"/>
          </reference>
        </references>
      </pivotArea>
    </format>
    <format dxfId="11309">
      <pivotArea dataOnly="0" labelOnly="1" fieldPosition="0">
        <references count="2">
          <reference field="0" count="1" selected="0">
            <x v="38"/>
          </reference>
          <reference field="2" count="1">
            <x v="19"/>
          </reference>
        </references>
      </pivotArea>
    </format>
    <format dxfId="11308">
      <pivotArea dataOnly="0" labelOnly="1" fieldPosition="0">
        <references count="2">
          <reference field="0" count="1" selected="0">
            <x v="38"/>
          </reference>
          <reference field="2" count="1" defaultSubtotal="1">
            <x v="19"/>
          </reference>
        </references>
      </pivotArea>
    </format>
    <format dxfId="11307">
      <pivotArea dataOnly="0" labelOnly="1" fieldPosition="0">
        <references count="2">
          <reference field="0" count="1" selected="0">
            <x v="39"/>
          </reference>
          <reference field="2" count="1">
            <x v="3"/>
          </reference>
        </references>
      </pivotArea>
    </format>
    <format dxfId="11306">
      <pivotArea dataOnly="0" labelOnly="1" fieldPosition="0">
        <references count="2">
          <reference field="0" count="1" selected="0">
            <x v="39"/>
          </reference>
          <reference field="2" count="1" defaultSubtotal="1">
            <x v="3"/>
          </reference>
        </references>
      </pivotArea>
    </format>
    <format dxfId="11305">
      <pivotArea dataOnly="0" labelOnly="1" fieldPosition="0">
        <references count="2">
          <reference field="0" count="1" selected="0">
            <x v="40"/>
          </reference>
          <reference field="2" count="1">
            <x v="62"/>
          </reference>
        </references>
      </pivotArea>
    </format>
    <format dxfId="11304">
      <pivotArea dataOnly="0" labelOnly="1" fieldPosition="0">
        <references count="2">
          <reference field="0" count="1" selected="0">
            <x v="40"/>
          </reference>
          <reference field="2" count="1" defaultSubtotal="1">
            <x v="62"/>
          </reference>
        </references>
      </pivotArea>
    </format>
    <format dxfId="11303">
      <pivotArea dataOnly="0" labelOnly="1" fieldPosition="0">
        <references count="2">
          <reference field="0" count="1" selected="0">
            <x v="41"/>
          </reference>
          <reference field="2" count="1">
            <x v="51"/>
          </reference>
        </references>
      </pivotArea>
    </format>
    <format dxfId="11302">
      <pivotArea dataOnly="0" labelOnly="1" fieldPosition="0">
        <references count="2">
          <reference field="0" count="1" selected="0">
            <x v="41"/>
          </reference>
          <reference field="2" count="1" defaultSubtotal="1">
            <x v="51"/>
          </reference>
        </references>
      </pivotArea>
    </format>
    <format dxfId="11301">
      <pivotArea dataOnly="0" labelOnly="1" fieldPosition="0">
        <references count="2">
          <reference field="0" count="1" selected="0">
            <x v="42"/>
          </reference>
          <reference field="2" count="1">
            <x v="28"/>
          </reference>
        </references>
      </pivotArea>
    </format>
    <format dxfId="11300">
      <pivotArea dataOnly="0" labelOnly="1" fieldPosition="0">
        <references count="2">
          <reference field="0" count="1" selected="0">
            <x v="42"/>
          </reference>
          <reference field="2" count="1" defaultSubtotal="1">
            <x v="28"/>
          </reference>
        </references>
      </pivotArea>
    </format>
    <format dxfId="11299">
      <pivotArea dataOnly="0" labelOnly="1" fieldPosition="0">
        <references count="2">
          <reference field="0" count="1" selected="0">
            <x v="43"/>
          </reference>
          <reference field="2" count="1">
            <x v="53"/>
          </reference>
        </references>
      </pivotArea>
    </format>
    <format dxfId="11298">
      <pivotArea dataOnly="0" labelOnly="1" fieldPosition="0">
        <references count="2">
          <reference field="0" count="1" selected="0">
            <x v="43"/>
          </reference>
          <reference field="2" count="1" defaultSubtotal="1">
            <x v="53"/>
          </reference>
        </references>
      </pivotArea>
    </format>
    <format dxfId="11297">
      <pivotArea dataOnly="0" labelOnly="1" fieldPosition="0">
        <references count="2">
          <reference field="0" count="1" selected="0">
            <x v="44"/>
          </reference>
          <reference field="2" count="1">
            <x v="7"/>
          </reference>
        </references>
      </pivotArea>
    </format>
    <format dxfId="11296">
      <pivotArea dataOnly="0" labelOnly="1" fieldPosition="0">
        <references count="2">
          <reference field="0" count="1" selected="0">
            <x v="44"/>
          </reference>
          <reference field="2" count="1" defaultSubtotal="1">
            <x v="7"/>
          </reference>
        </references>
      </pivotArea>
    </format>
    <format dxfId="11295">
      <pivotArea dataOnly="0" labelOnly="1" fieldPosition="0">
        <references count="2">
          <reference field="0" count="1" selected="0">
            <x v="45"/>
          </reference>
          <reference field="2" count="1">
            <x v="29"/>
          </reference>
        </references>
      </pivotArea>
    </format>
    <format dxfId="11294">
      <pivotArea dataOnly="0" labelOnly="1" fieldPosition="0">
        <references count="2">
          <reference field="0" count="1" selected="0">
            <x v="45"/>
          </reference>
          <reference field="2" count="1" defaultSubtotal="1">
            <x v="29"/>
          </reference>
        </references>
      </pivotArea>
    </format>
    <format dxfId="11293">
      <pivotArea dataOnly="0" labelOnly="1" fieldPosition="0">
        <references count="2">
          <reference field="0" count="1" selected="0">
            <x v="46"/>
          </reference>
          <reference field="2" count="1">
            <x v="25"/>
          </reference>
        </references>
      </pivotArea>
    </format>
    <format dxfId="11292">
      <pivotArea dataOnly="0" labelOnly="1" fieldPosition="0">
        <references count="2">
          <reference field="0" count="1" selected="0">
            <x v="46"/>
          </reference>
          <reference field="2" count="1" defaultSubtotal="1">
            <x v="25"/>
          </reference>
        </references>
      </pivotArea>
    </format>
    <format dxfId="11291">
      <pivotArea dataOnly="0" labelOnly="1" fieldPosition="0">
        <references count="2">
          <reference field="0" count="1" selected="0">
            <x v="47"/>
          </reference>
          <reference field="2" count="1">
            <x v="24"/>
          </reference>
        </references>
      </pivotArea>
    </format>
    <format dxfId="11290">
      <pivotArea dataOnly="0" labelOnly="1" fieldPosition="0">
        <references count="2">
          <reference field="0" count="1" selected="0">
            <x v="47"/>
          </reference>
          <reference field="2" count="1" defaultSubtotal="1">
            <x v="24"/>
          </reference>
        </references>
      </pivotArea>
    </format>
    <format dxfId="11289">
      <pivotArea dataOnly="0" labelOnly="1" fieldPosition="0">
        <references count="2">
          <reference field="0" count="1" selected="0">
            <x v="48"/>
          </reference>
          <reference field="2" count="1">
            <x v="12"/>
          </reference>
        </references>
      </pivotArea>
    </format>
    <format dxfId="11288">
      <pivotArea dataOnly="0" labelOnly="1" fieldPosition="0">
        <references count="2">
          <reference field="0" count="1" selected="0">
            <x v="48"/>
          </reference>
          <reference field="2" count="1" defaultSubtotal="1">
            <x v="12"/>
          </reference>
        </references>
      </pivotArea>
    </format>
    <format dxfId="11287">
      <pivotArea dataOnly="0" labelOnly="1" fieldPosition="0">
        <references count="2">
          <reference field="0" count="1" selected="0">
            <x v="49"/>
          </reference>
          <reference field="2" count="1">
            <x v="37"/>
          </reference>
        </references>
      </pivotArea>
    </format>
    <format dxfId="11286">
      <pivotArea dataOnly="0" labelOnly="1" fieldPosition="0">
        <references count="2">
          <reference field="0" count="1" selected="0">
            <x v="49"/>
          </reference>
          <reference field="2" count="1" defaultSubtotal="1">
            <x v="37"/>
          </reference>
        </references>
      </pivotArea>
    </format>
    <format dxfId="11285">
      <pivotArea dataOnly="0" labelOnly="1" fieldPosition="0">
        <references count="2">
          <reference field="0" count="1" selected="0">
            <x v="50"/>
          </reference>
          <reference field="2" count="1">
            <x v="32"/>
          </reference>
        </references>
      </pivotArea>
    </format>
    <format dxfId="11284">
      <pivotArea dataOnly="0" labelOnly="1" fieldPosition="0">
        <references count="2">
          <reference field="0" count="1" selected="0">
            <x v="50"/>
          </reference>
          <reference field="2" count="1" defaultSubtotal="1">
            <x v="32"/>
          </reference>
        </references>
      </pivotArea>
    </format>
    <format dxfId="11283">
      <pivotArea dataOnly="0" labelOnly="1" fieldPosition="0">
        <references count="2">
          <reference field="0" count="1" selected="0">
            <x v="51"/>
          </reference>
          <reference field="2" count="1">
            <x v="6"/>
          </reference>
        </references>
      </pivotArea>
    </format>
    <format dxfId="11282">
      <pivotArea dataOnly="0" labelOnly="1" fieldPosition="0">
        <references count="2">
          <reference field="0" count="1" selected="0">
            <x v="51"/>
          </reference>
          <reference field="2" count="1" defaultSubtotal="1">
            <x v="6"/>
          </reference>
        </references>
      </pivotArea>
    </format>
    <format dxfId="11281">
      <pivotArea dataOnly="0" labelOnly="1" fieldPosition="0">
        <references count="2">
          <reference field="0" count="1" selected="0">
            <x v="52"/>
          </reference>
          <reference field="2" count="1">
            <x v="44"/>
          </reference>
        </references>
      </pivotArea>
    </format>
    <format dxfId="11280">
      <pivotArea dataOnly="0" labelOnly="1" fieldPosition="0">
        <references count="2">
          <reference field="0" count="1" selected="0">
            <x v="52"/>
          </reference>
          <reference field="2" count="1" defaultSubtotal="1">
            <x v="44"/>
          </reference>
        </references>
      </pivotArea>
    </format>
    <format dxfId="11279">
      <pivotArea dataOnly="0" labelOnly="1" fieldPosition="0">
        <references count="2">
          <reference field="0" count="1" selected="0">
            <x v="53"/>
          </reference>
          <reference field="2" count="1">
            <x v="23"/>
          </reference>
        </references>
      </pivotArea>
    </format>
    <format dxfId="11278">
      <pivotArea dataOnly="0" labelOnly="1" fieldPosition="0">
        <references count="2">
          <reference field="0" count="1" selected="0">
            <x v="53"/>
          </reference>
          <reference field="2" count="1" defaultSubtotal="1">
            <x v="23"/>
          </reference>
        </references>
      </pivotArea>
    </format>
    <format dxfId="11277">
      <pivotArea dataOnly="0" labelOnly="1" fieldPosition="0">
        <references count="2">
          <reference field="0" count="1" selected="0">
            <x v="54"/>
          </reference>
          <reference field="2" count="1">
            <x v="14"/>
          </reference>
        </references>
      </pivotArea>
    </format>
    <format dxfId="11276">
      <pivotArea dataOnly="0" labelOnly="1" fieldPosition="0">
        <references count="2">
          <reference field="0" count="1" selected="0">
            <x v="54"/>
          </reference>
          <reference field="2" count="1" defaultSubtotal="1">
            <x v="14"/>
          </reference>
        </references>
      </pivotArea>
    </format>
    <format dxfId="11275">
      <pivotArea dataOnly="0" labelOnly="1" fieldPosition="0">
        <references count="2">
          <reference field="0" count="1" selected="0">
            <x v="55"/>
          </reference>
          <reference field="2" count="1">
            <x v="63"/>
          </reference>
        </references>
      </pivotArea>
    </format>
    <format dxfId="11274">
      <pivotArea dataOnly="0" labelOnly="1" fieldPosition="0">
        <references count="2">
          <reference field="0" count="1" selected="0">
            <x v="55"/>
          </reference>
          <reference field="2" count="1" defaultSubtotal="1">
            <x v="63"/>
          </reference>
        </references>
      </pivotArea>
    </format>
    <format dxfId="11273">
      <pivotArea dataOnly="0" labelOnly="1" fieldPosition="0">
        <references count="2">
          <reference field="0" count="1" selected="0">
            <x v="56"/>
          </reference>
          <reference field="2" count="1">
            <x v="64"/>
          </reference>
        </references>
      </pivotArea>
    </format>
    <format dxfId="11272">
      <pivotArea dataOnly="0" labelOnly="1" fieldPosition="0">
        <references count="2">
          <reference field="0" count="1" selected="0">
            <x v="56"/>
          </reference>
          <reference field="2" count="1" defaultSubtotal="1">
            <x v="64"/>
          </reference>
        </references>
      </pivotArea>
    </format>
    <format dxfId="11271">
      <pivotArea dataOnly="0" labelOnly="1" fieldPosition="0">
        <references count="2">
          <reference field="0" count="1" selected="0">
            <x v="57"/>
          </reference>
          <reference field="2" count="1">
            <x v="48"/>
          </reference>
        </references>
      </pivotArea>
    </format>
    <format dxfId="11270">
      <pivotArea dataOnly="0" labelOnly="1" fieldPosition="0">
        <references count="2">
          <reference field="0" count="1" selected="0">
            <x v="57"/>
          </reference>
          <reference field="2" count="1" defaultSubtotal="1">
            <x v="48"/>
          </reference>
        </references>
      </pivotArea>
    </format>
    <format dxfId="11269">
      <pivotArea dataOnly="0" labelOnly="1" fieldPosition="0">
        <references count="2">
          <reference field="0" count="1" selected="0">
            <x v="58"/>
          </reference>
          <reference field="2" count="1">
            <x v="15"/>
          </reference>
        </references>
      </pivotArea>
    </format>
    <format dxfId="11268">
      <pivotArea dataOnly="0" labelOnly="1" fieldPosition="0">
        <references count="2">
          <reference field="0" count="1" selected="0">
            <x v="58"/>
          </reference>
          <reference field="2" count="1" defaultSubtotal="1">
            <x v="15"/>
          </reference>
        </references>
      </pivotArea>
    </format>
    <format dxfId="11267">
      <pivotArea dataOnly="0" labelOnly="1" fieldPosition="0">
        <references count="2">
          <reference field="0" count="1" selected="0">
            <x v="59"/>
          </reference>
          <reference field="2" count="1">
            <x v="30"/>
          </reference>
        </references>
      </pivotArea>
    </format>
    <format dxfId="11266">
      <pivotArea dataOnly="0" labelOnly="1" fieldPosition="0">
        <references count="2">
          <reference field="0" count="1" selected="0">
            <x v="59"/>
          </reference>
          <reference field="2" count="1" defaultSubtotal="1">
            <x v="30"/>
          </reference>
        </references>
      </pivotArea>
    </format>
    <format dxfId="11265">
      <pivotArea dataOnly="0" labelOnly="1" fieldPosition="0">
        <references count="2">
          <reference field="0" count="1" selected="0">
            <x v="60"/>
          </reference>
          <reference field="2" count="1">
            <x v="27"/>
          </reference>
        </references>
      </pivotArea>
    </format>
    <format dxfId="11264">
      <pivotArea dataOnly="0" labelOnly="1" fieldPosition="0">
        <references count="2">
          <reference field="0" count="1" selected="0">
            <x v="60"/>
          </reference>
          <reference field="2" count="1" defaultSubtotal="1">
            <x v="27"/>
          </reference>
        </references>
      </pivotArea>
    </format>
    <format dxfId="11263">
      <pivotArea dataOnly="0" labelOnly="1" fieldPosition="0">
        <references count="2">
          <reference field="0" count="1" selected="0">
            <x v="61"/>
          </reference>
          <reference field="2" count="1">
            <x v="1"/>
          </reference>
        </references>
      </pivotArea>
    </format>
    <format dxfId="11262">
      <pivotArea dataOnly="0" labelOnly="1" fieldPosition="0">
        <references count="2">
          <reference field="0" count="1" selected="0">
            <x v="61"/>
          </reference>
          <reference field="2" count="1" defaultSubtotal="1">
            <x v="1"/>
          </reference>
        </references>
      </pivotArea>
    </format>
    <format dxfId="11261">
      <pivotArea dataOnly="0" labelOnly="1" fieldPosition="0">
        <references count="2">
          <reference field="0" count="1" selected="0">
            <x v="62"/>
          </reference>
          <reference field="2" count="1">
            <x v="59"/>
          </reference>
        </references>
      </pivotArea>
    </format>
    <format dxfId="11260">
      <pivotArea dataOnly="0" labelOnly="1" fieldPosition="0">
        <references count="2">
          <reference field="0" count="1" selected="0">
            <x v="62"/>
          </reference>
          <reference field="2" count="1" defaultSubtotal="1">
            <x v="59"/>
          </reference>
        </references>
      </pivotArea>
    </format>
    <format dxfId="11259">
      <pivotArea dataOnly="0" labelOnly="1" fieldPosition="0">
        <references count="2">
          <reference field="0" count="1" selected="0">
            <x v="63"/>
          </reference>
          <reference field="2" count="1">
            <x v="21"/>
          </reference>
        </references>
      </pivotArea>
    </format>
    <format dxfId="11258">
      <pivotArea dataOnly="0" labelOnly="1" fieldPosition="0">
        <references count="2">
          <reference field="0" count="1" selected="0">
            <x v="63"/>
          </reference>
          <reference field="2" count="1" defaultSubtotal="1">
            <x v="21"/>
          </reference>
        </references>
      </pivotArea>
    </format>
    <format dxfId="11257">
      <pivotArea dataOnly="0" labelOnly="1" fieldPosition="0">
        <references count="2">
          <reference field="0" count="1" selected="0">
            <x v="65"/>
          </reference>
          <reference field="2" count="1">
            <x v="11"/>
          </reference>
        </references>
      </pivotArea>
    </format>
    <format dxfId="11256">
      <pivotArea dataOnly="0" labelOnly="1" fieldPosition="0">
        <references count="2">
          <reference field="0" count="1" selected="0">
            <x v="65"/>
          </reference>
          <reference field="2" count="1" defaultSubtotal="1">
            <x v="11"/>
          </reference>
        </references>
      </pivotArea>
    </format>
    <format dxfId="11255">
      <pivotArea dataOnly="0" labelOnly="1" fieldPosition="0">
        <references count="2">
          <reference field="0" count="1" selected="0">
            <x v="67"/>
          </reference>
          <reference field="2" count="1">
            <x v="56"/>
          </reference>
        </references>
      </pivotArea>
    </format>
    <format dxfId="11254">
      <pivotArea dataOnly="0" labelOnly="1" fieldPosition="0">
        <references count="2">
          <reference field="0" count="1" selected="0">
            <x v="67"/>
          </reference>
          <reference field="2" count="1" defaultSubtotal="1">
            <x v="56"/>
          </reference>
        </references>
      </pivotArea>
    </format>
    <format dxfId="11253">
      <pivotArea dataOnly="0" labelOnly="1" fieldPosition="0">
        <references count="3">
          <reference field="0" count="1" selected="0">
            <x v="0"/>
          </reference>
          <reference field="1" count="2">
            <x v="111"/>
            <x v="199"/>
          </reference>
          <reference field="2" count="1" selected="0">
            <x v="9"/>
          </reference>
        </references>
      </pivotArea>
    </format>
    <format dxfId="11252">
      <pivotArea dataOnly="0" labelOnly="1" fieldPosition="0">
        <references count="3">
          <reference field="0" count="1" selected="0">
            <x v="1"/>
          </reference>
          <reference field="1" count="1">
            <x v="561"/>
          </reference>
          <reference field="2" count="1" selected="0">
            <x v="67"/>
          </reference>
        </references>
      </pivotArea>
    </format>
    <format dxfId="11251">
      <pivotArea dataOnly="0" labelOnly="1" fieldPosition="0">
        <references count="3">
          <reference field="0" count="1" selected="0">
            <x v="2"/>
          </reference>
          <reference field="1" count="4">
            <x v="9"/>
            <x v="58"/>
            <x v="179"/>
            <x v="364"/>
          </reference>
          <reference field="2" count="1" selected="0">
            <x v="8"/>
          </reference>
        </references>
      </pivotArea>
    </format>
    <format dxfId="11250">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11249">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11248">
      <pivotArea dataOnly="0" labelOnly="1" fieldPosition="0">
        <references count="3">
          <reference field="0" count="1" selected="0">
            <x v="5"/>
          </reference>
          <reference field="1" count="1">
            <x v="142"/>
          </reference>
          <reference field="2" count="1" selected="0">
            <x v="2"/>
          </reference>
        </references>
      </pivotArea>
    </format>
    <format dxfId="11247">
      <pivotArea dataOnly="0" labelOnly="1" fieldPosition="0">
        <references count="3">
          <reference field="0" count="1" selected="0">
            <x v="6"/>
          </reference>
          <reference field="1" count="3">
            <x v="157"/>
            <x v="262"/>
            <x v="454"/>
          </reference>
          <reference field="2" count="1" selected="0">
            <x v="43"/>
          </reference>
        </references>
      </pivotArea>
    </format>
    <format dxfId="11246">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11245">
      <pivotArea dataOnly="0" labelOnly="1" fieldPosition="0">
        <references count="3">
          <reference field="0" count="1" selected="0">
            <x v="8"/>
          </reference>
          <reference field="1" count="1">
            <x v="456"/>
          </reference>
          <reference field="2" count="1" selected="0">
            <x v="26"/>
          </reference>
        </references>
      </pivotArea>
    </format>
    <format dxfId="11244">
      <pivotArea dataOnly="0" labelOnly="1" fieldPosition="0">
        <references count="3">
          <reference field="0" count="1" selected="0">
            <x v="8"/>
          </reference>
          <reference field="1" count="1">
            <x v="496"/>
          </reference>
          <reference field="2" count="1" selected="0">
            <x v="68"/>
          </reference>
        </references>
      </pivotArea>
    </format>
    <format dxfId="11243">
      <pivotArea dataOnly="0" labelOnly="1" fieldPosition="0">
        <references count="3">
          <reference field="0" count="1" selected="0">
            <x v="9"/>
          </reference>
          <reference field="1" count="3">
            <x v="77"/>
            <x v="82"/>
            <x v="129"/>
          </reference>
          <reference field="2" count="1" selected="0">
            <x v="13"/>
          </reference>
        </references>
      </pivotArea>
    </format>
    <format dxfId="11242">
      <pivotArea dataOnly="0" labelOnly="1" fieldPosition="0">
        <references count="3">
          <reference field="0" count="1" selected="0">
            <x v="10"/>
          </reference>
          <reference field="1" count="1">
            <x v="274"/>
          </reference>
          <reference field="2" count="1" selected="0">
            <x v="41"/>
          </reference>
        </references>
      </pivotArea>
    </format>
    <format dxfId="11241">
      <pivotArea dataOnly="0" labelOnly="1" fieldPosition="0">
        <references count="3">
          <reference field="0" count="1" selected="0">
            <x v="11"/>
          </reference>
          <reference field="1" count="5">
            <x v="2"/>
            <x v="147"/>
            <x v="215"/>
            <x v="331"/>
            <x v="334"/>
          </reference>
          <reference field="2" count="1" selected="0">
            <x v="54"/>
          </reference>
        </references>
      </pivotArea>
    </format>
    <format dxfId="11240">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11239">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11238">
      <pivotArea dataOnly="0" labelOnly="1" fieldPosition="0">
        <references count="3">
          <reference field="0" count="1" selected="0">
            <x v="14"/>
          </reference>
          <reference field="1" count="2">
            <x v="117"/>
            <x v="238"/>
          </reference>
          <reference field="2" count="1" selected="0">
            <x v="4"/>
          </reference>
        </references>
      </pivotArea>
    </format>
    <format dxfId="11237">
      <pivotArea dataOnly="0" labelOnly="1" fieldPosition="0">
        <references count="3">
          <reference field="0" count="1" selected="0">
            <x v="15"/>
          </reference>
          <reference field="1" count="5">
            <x v="75"/>
            <x v="137"/>
            <x v="196"/>
            <x v="229"/>
            <x v="457"/>
          </reference>
          <reference field="2" count="1" selected="0">
            <x v="42"/>
          </reference>
        </references>
      </pivotArea>
    </format>
    <format dxfId="11236">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11235">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11234">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11233">
      <pivotArea dataOnly="0" labelOnly="1" fieldPosition="0">
        <references count="3">
          <reference field="0" count="1" selected="0">
            <x v="19"/>
          </reference>
          <reference field="1" count="20">
            <x v="124"/>
            <x v="158"/>
            <x v="159"/>
            <x v="177"/>
            <x v="178"/>
            <x v="258"/>
            <x v="273"/>
            <x v="286"/>
            <x v="289"/>
            <x v="297"/>
            <x v="305"/>
            <x v="306"/>
            <x v="392"/>
            <x v="420"/>
            <x v="421"/>
            <x v="435"/>
            <x v="466"/>
            <x v="467"/>
            <x v="468"/>
            <x v="536"/>
          </reference>
          <reference field="2" count="1" selected="0">
            <x v="0"/>
          </reference>
        </references>
      </pivotArea>
    </format>
    <format dxfId="11232">
      <pivotArea dataOnly="0" labelOnly="1" fieldPosition="0">
        <references count="3">
          <reference field="0" count="1" selected="0">
            <x v="19"/>
          </reference>
          <reference field="1" count="1">
            <x v="147"/>
          </reference>
          <reference field="2" count="1" selected="0">
            <x v="69"/>
          </reference>
        </references>
      </pivotArea>
    </format>
    <format dxfId="11231">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11230">
      <pivotArea dataOnly="0" labelOnly="1" fieldPosition="0">
        <references count="3">
          <reference field="0" count="1" selected="0">
            <x v="21"/>
          </reference>
          <reference field="1" count="2">
            <x v="299"/>
            <x v="440"/>
          </reference>
          <reference field="2" count="1" selected="0">
            <x v="31"/>
          </reference>
        </references>
      </pivotArea>
    </format>
    <format dxfId="11229">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11228">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11227">
      <pivotArea dataOnly="0" labelOnly="1" fieldPosition="0">
        <references count="3">
          <reference field="0" count="1" selected="0">
            <x v="24"/>
          </reference>
          <reference field="1" count="2">
            <x v="214"/>
            <x v="482"/>
          </reference>
          <reference field="2" count="1" selected="0">
            <x v="40"/>
          </reference>
        </references>
      </pivotArea>
    </format>
    <format dxfId="11226">
      <pivotArea dataOnly="0" labelOnly="1" fieldPosition="0">
        <references count="3">
          <reference field="0" count="1" selected="0">
            <x v="25"/>
          </reference>
          <reference field="1" count="1">
            <x v="102"/>
          </reference>
          <reference field="2" count="1" selected="0">
            <x v="50"/>
          </reference>
        </references>
      </pivotArea>
    </format>
    <format dxfId="11225">
      <pivotArea dataOnly="0" labelOnly="1" fieldPosition="0">
        <references count="3">
          <reference field="0" count="1" selected="0">
            <x v="26"/>
          </reference>
          <reference field="1" count="5">
            <x v="45"/>
            <x v="61"/>
            <x v="216"/>
            <x v="349"/>
            <x v="397"/>
          </reference>
          <reference field="2" count="1" selected="0">
            <x v="49"/>
          </reference>
        </references>
      </pivotArea>
    </format>
    <format dxfId="11224">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11223">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11222">
      <pivotArea dataOnly="0" labelOnly="1" fieldPosition="0">
        <references count="3">
          <reference field="0" count="1" selected="0">
            <x v="29"/>
          </reference>
          <reference field="1" count="1">
            <x v="195"/>
          </reference>
          <reference field="2" count="1" selected="0">
            <x v="66"/>
          </reference>
        </references>
      </pivotArea>
    </format>
    <format dxfId="11221">
      <pivotArea dataOnly="0" labelOnly="1" fieldPosition="0">
        <references count="3">
          <reference field="0" count="1" selected="0">
            <x v="30"/>
          </reference>
          <reference field="1" count="3">
            <x v="382"/>
            <x v="487"/>
            <x v="541"/>
          </reference>
          <reference field="2" count="1" selected="0">
            <x v="65"/>
          </reference>
        </references>
      </pivotArea>
    </format>
    <format dxfId="11220">
      <pivotArea dataOnly="0" labelOnly="1" fieldPosition="0">
        <references count="3">
          <reference field="0" count="1" selected="0">
            <x v="31"/>
          </reference>
          <reference field="1" count="3">
            <x v="165"/>
            <x v="338"/>
            <x v="418"/>
          </reference>
          <reference field="2" count="1" selected="0">
            <x v="35"/>
          </reference>
        </references>
      </pivotArea>
    </format>
    <format dxfId="11219">
      <pivotArea dataOnly="0" labelOnly="1" fieldPosition="0">
        <references count="3">
          <reference field="0" count="1" selected="0">
            <x v="32"/>
          </reference>
          <reference field="1" count="3">
            <x v="57"/>
            <x v="260"/>
            <x v="567"/>
          </reference>
          <reference field="2" count="1" selected="0">
            <x v="10"/>
          </reference>
        </references>
      </pivotArea>
    </format>
    <format dxfId="11218">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11217">
      <pivotArea dataOnly="0" labelOnly="1" fieldPosition="0">
        <references count="3">
          <reference field="0" count="1" selected="0">
            <x v="34"/>
          </reference>
          <reference field="1" count="1">
            <x v="431"/>
          </reference>
          <reference field="2" count="1" selected="0">
            <x v="18"/>
          </reference>
        </references>
      </pivotArea>
    </format>
    <format dxfId="11216">
      <pivotArea dataOnly="0" labelOnly="1" fieldPosition="0">
        <references count="3">
          <reference field="0" count="1" selected="0">
            <x v="35"/>
          </reference>
          <reference field="1" count="5">
            <x v="47"/>
            <x v="74"/>
            <x v="122"/>
            <x v="168"/>
            <x v="209"/>
          </reference>
          <reference field="2" count="1" selected="0">
            <x v="57"/>
          </reference>
        </references>
      </pivotArea>
    </format>
    <format dxfId="11215">
      <pivotArea dataOnly="0" labelOnly="1" fieldPosition="0">
        <references count="3">
          <reference field="0" count="1" selected="0">
            <x v="36"/>
          </reference>
          <reference field="1" count="4">
            <x v="109"/>
            <x v="296"/>
            <x v="301"/>
            <x v="569"/>
          </reference>
          <reference field="2" count="1" selected="0">
            <x v="55"/>
          </reference>
        </references>
      </pivotArea>
    </format>
    <format dxfId="11214">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11213">
      <pivotArea dataOnly="0" labelOnly="1" fieldPosition="0">
        <references count="3">
          <reference field="0" count="1" selected="0">
            <x v="38"/>
          </reference>
          <reference field="1" count="3">
            <x v="226"/>
            <x v="337"/>
            <x v="496"/>
          </reference>
          <reference field="2" count="1" selected="0">
            <x v="19"/>
          </reference>
        </references>
      </pivotArea>
    </format>
    <format dxfId="11212">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11211">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11210">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11209">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11208">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11207">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11206">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11205">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11204">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11203">
      <pivotArea dataOnly="0" labelOnly="1" fieldPosition="0">
        <references count="3">
          <reference field="0" count="1" selected="0">
            <x v="48"/>
          </reference>
          <reference field="1" count="3">
            <x v="59"/>
            <x v="60"/>
            <x v="441"/>
          </reference>
          <reference field="2" count="1" selected="0">
            <x v="12"/>
          </reference>
        </references>
      </pivotArea>
    </format>
    <format dxfId="11202">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11201">
      <pivotArea dataOnly="0" labelOnly="1" fieldPosition="0">
        <references count="3">
          <reference field="0" count="1" selected="0">
            <x v="50"/>
          </reference>
          <reference field="1" count="2">
            <x v="184"/>
            <x v="558"/>
          </reference>
          <reference field="2" count="1" selected="0">
            <x v="32"/>
          </reference>
        </references>
      </pivotArea>
    </format>
    <format dxfId="11200">
      <pivotArea dataOnly="0" labelOnly="1" fieldPosition="0">
        <references count="3">
          <reference field="0" count="1" selected="0">
            <x v="51"/>
          </reference>
          <reference field="1" count="5">
            <x v="309"/>
            <x v="367"/>
            <x v="522"/>
            <x v="523"/>
            <x v="559"/>
          </reference>
          <reference field="2" count="1" selected="0">
            <x v="6"/>
          </reference>
        </references>
      </pivotArea>
    </format>
    <format dxfId="11199">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11198">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11197">
      <pivotArea dataOnly="0" labelOnly="1" fieldPosition="0">
        <references count="3">
          <reference field="0" count="1" selected="0">
            <x v="54"/>
          </reference>
          <reference field="1" count="3">
            <x v="345"/>
            <x v="436"/>
            <x v="526"/>
          </reference>
          <reference field="2" count="1" selected="0">
            <x v="14"/>
          </reference>
        </references>
      </pivotArea>
    </format>
    <format dxfId="11196">
      <pivotArea dataOnly="0" labelOnly="1" fieldPosition="0">
        <references count="3">
          <reference field="0" count="1" selected="0">
            <x v="55"/>
          </reference>
          <reference field="1" count="3">
            <x v="114"/>
            <x v="143"/>
            <x v="403"/>
          </reference>
          <reference field="2" count="1" selected="0">
            <x v="63"/>
          </reference>
        </references>
      </pivotArea>
    </format>
    <format dxfId="11195">
      <pivotArea dataOnly="0" labelOnly="1" fieldPosition="0">
        <references count="3">
          <reference field="0" count="1" selected="0">
            <x v="56"/>
          </reference>
          <reference field="1" count="2">
            <x v="313"/>
            <x v="351"/>
          </reference>
          <reference field="2" count="1" selected="0">
            <x v="64"/>
          </reference>
        </references>
      </pivotArea>
    </format>
    <format dxfId="11194">
      <pivotArea dataOnly="0" labelOnly="1" fieldPosition="0">
        <references count="3">
          <reference field="0" count="1" selected="0">
            <x v="57"/>
          </reference>
          <reference field="1" count="4">
            <x v="242"/>
            <x v="303"/>
            <x v="412"/>
            <x v="582"/>
          </reference>
          <reference field="2" count="1" selected="0">
            <x v="48"/>
          </reference>
        </references>
      </pivotArea>
    </format>
    <format dxfId="11193">
      <pivotArea dataOnly="0" labelOnly="1" fieldPosition="0">
        <references count="3">
          <reference field="0" count="1" selected="0">
            <x v="58"/>
          </reference>
          <reference field="1" count="2">
            <x v="3"/>
            <x v="7"/>
          </reference>
          <reference field="2" count="1" selected="0">
            <x v="15"/>
          </reference>
        </references>
      </pivotArea>
    </format>
    <format dxfId="11192">
      <pivotArea dataOnly="0" labelOnly="1" fieldPosition="0">
        <references count="3">
          <reference field="0" count="1" selected="0">
            <x v="59"/>
          </reference>
          <reference field="1" count="3">
            <x v="51"/>
            <x v="271"/>
            <x v="324"/>
          </reference>
          <reference field="2" count="1" selected="0">
            <x v="30"/>
          </reference>
        </references>
      </pivotArea>
    </format>
    <format dxfId="11191">
      <pivotArea dataOnly="0" labelOnly="1" fieldPosition="0">
        <references count="3">
          <reference field="0" count="1" selected="0">
            <x v="60"/>
          </reference>
          <reference field="1" count="2">
            <x v="62"/>
            <x v="255"/>
          </reference>
          <reference field="2" count="1" selected="0">
            <x v="27"/>
          </reference>
        </references>
      </pivotArea>
    </format>
    <format dxfId="11190">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11189">
      <pivotArea dataOnly="0" labelOnly="1" fieldPosition="0">
        <references count="3">
          <reference field="0" count="1" selected="0">
            <x v="62"/>
          </reference>
          <reference field="1" count="1">
            <x v="71"/>
          </reference>
          <reference field="2" count="1" selected="0">
            <x v="59"/>
          </reference>
        </references>
      </pivotArea>
    </format>
    <format dxfId="11188">
      <pivotArea dataOnly="0" labelOnly="1" fieldPosition="0">
        <references count="3">
          <reference field="0" count="1" selected="0">
            <x v="63"/>
          </reference>
          <reference field="1" count="3">
            <x v="94"/>
            <x v="294"/>
            <x v="295"/>
          </reference>
          <reference field="2" count="1" selected="0">
            <x v="21"/>
          </reference>
        </references>
      </pivotArea>
    </format>
    <format dxfId="11187">
      <pivotArea dataOnly="0" labelOnly="1" fieldPosition="0">
        <references count="3">
          <reference field="0" count="1" selected="0">
            <x v="65"/>
          </reference>
          <reference field="1" count="1">
            <x v="183"/>
          </reference>
          <reference field="2" count="1" selected="0">
            <x v="11"/>
          </reference>
        </references>
      </pivotArea>
    </format>
    <format dxfId="11186">
      <pivotArea dataOnly="0" labelOnly="1" fieldPosition="0">
        <references count="3">
          <reference field="0" count="1" selected="0">
            <x v="67"/>
          </reference>
          <reference field="1" count="4">
            <x v="25"/>
            <x v="56"/>
            <x v="275"/>
            <x v="529"/>
          </reference>
          <reference field="2" count="1" selected="0">
            <x v="56"/>
          </reference>
        </references>
      </pivotArea>
    </format>
    <format dxfId="11185">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11184">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11183">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11182">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11181">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11180">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11179">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11178">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11177">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11176">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11175">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11174">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11173">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11172">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11171">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11170">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11169">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11168">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11167">
      <pivotArea dataOnly="0" labelOnly="1" fieldPosition="0">
        <references count="4">
          <reference field="0" count="1" selected="0">
            <x v="8"/>
          </reference>
          <reference field="1" count="1" selected="0">
            <x v="496"/>
          </reference>
          <reference field="2" count="1" selected="0">
            <x v="68"/>
          </reference>
          <reference field="3" count="1">
            <x v="0"/>
          </reference>
        </references>
      </pivotArea>
    </format>
    <format dxfId="11166">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11165">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11164">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11163">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11162">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11161">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11160">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11159">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11158">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11157">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11156">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11155">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11154">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11153">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11152">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11151">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11150">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11149">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11148">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11147">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11146">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11145">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11144">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11143">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11142">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11141">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11140">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11139">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11138">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11137">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11136">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11135">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11134">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11133">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11132">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11131">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11130">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11129">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11128">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11127">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11126">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11125">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11124">
      <pivotArea dataOnly="0" labelOnly="1" fieldPosition="0">
        <references count="4">
          <reference field="0" count="1" selected="0">
            <x v="19"/>
          </reference>
          <reference field="1" count="1" selected="0">
            <x v="147"/>
          </reference>
          <reference field="2" count="1" selected="0">
            <x v="69"/>
          </reference>
          <reference field="3" count="1">
            <x v="3"/>
          </reference>
        </references>
      </pivotArea>
    </format>
    <format dxfId="11123">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11122">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11121">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11120">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11119">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11118">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11117">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11116">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11115">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11114">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11113">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11112">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11111">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11110">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11109">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11108">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11107">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11106">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11105">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11104">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11103">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11102">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11101">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11100">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11099">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11098">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11097">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11096">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11095">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11094">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11093">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11092">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11091">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11090">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11089">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11088">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11087">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11086">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11085">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11084">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11083">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11082">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11081">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11080">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11079">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11078">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11077">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11076">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11075">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11074">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11073">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11072">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11071">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11070">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11069">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11068">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11067">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11066">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11065">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11064">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11063">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11062">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11061">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11060">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11059">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11058">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11057">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11056">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11055">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11054">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11053">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11052">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11051">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11050">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11049">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11048">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11047">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11046">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11045">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11044">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11043">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11042">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11041">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11040">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11039">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11038">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11037">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11036">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11035">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11034">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11033">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11032">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11031">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11030">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11029">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11028">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11027">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11026">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11025">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11024">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11023">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11022">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11021">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11020">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11019">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11018">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11017">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11016">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11015">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11014">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11013">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11012">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11011">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11010">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11009">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11008">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11007">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11006">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11005">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11004">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11003">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11002">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11001">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11000">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10999">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10998">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10997">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10996">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10995">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10994">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10993">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10992">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10991">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10990">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10989">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10988">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10987">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10986">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10985">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10984">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10983">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10982">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10981">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10980">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10979">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10978">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10977">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10976">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10975">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10974">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10973">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10972">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10971">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10970">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10969">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10968">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10967">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10966">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10965">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10964">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10963">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10962">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10961">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10960">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10959">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0958">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0957">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0956">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0955">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0954">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0953">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0952">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0951">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0950">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0949">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0948">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0947">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0946">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0945">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0944">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0943">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0942">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0941">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0940">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0939">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0938">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0937">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0936">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0935">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0934">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0933">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0932">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0931">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0930">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0929">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0928">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0927">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0926">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0925">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0924">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0923">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0922">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0921">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0920">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0919">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0918">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0917">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0916">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0915">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0914">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0913">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0912">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0911">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0910">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0909">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0908">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0907">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0906">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0905">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0904">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0903">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0902">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0901">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0900">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0899">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0898">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0897">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0896">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0895">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0894">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0893">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0892">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0891">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0890">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088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088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088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088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088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088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088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0882">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088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088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087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087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087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087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087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087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087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087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087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087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086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086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086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086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086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086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086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086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086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086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085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085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085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085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085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085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085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085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085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085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084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084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084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084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0845">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0844">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0843">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0842">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0841">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0840">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0839">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0838">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0837">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0836">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0835">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0834">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083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083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083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083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082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082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082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082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082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082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082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082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082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082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081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081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081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081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0815">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0814">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0813">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0812">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0811">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0810">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0809">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0808">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0807">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0806">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0805">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0804">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0803">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0802">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0801">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0800">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0799">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0798">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0797">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0796">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0795">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0794">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0793">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0792">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0791">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0790">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0789">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0788">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0787">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0786">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0785">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0784">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0783">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0782">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0781">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0780">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0779">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0778">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0777">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0776">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0775">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0774">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0773">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0772">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0771">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0770">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0769">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0768">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0767">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0766">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0765">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0764">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0763">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0762">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0761">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0760">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0759">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0758">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0757">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075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075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075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075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075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075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075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074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074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074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074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074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074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0743">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0742">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0741">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0740">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0739">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0738">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073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073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073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073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073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0732">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0731">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0730">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0729">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0728">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0727">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0726">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0725">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0724">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0723">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0722">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0721">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0720">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0719">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0718">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0717">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0716">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0715">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0714">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0713">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0712">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0711">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0710">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0709">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0708">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0707">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0706">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0705">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0704">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0703">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0702">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0701">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0700">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0699">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069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069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0696">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0695">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0694">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0693">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0692">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0691">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0690">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0689">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0688">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0687">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0686">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0685">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0684">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0683">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0682">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0681">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0680">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0679">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0678">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0677">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0676">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0675">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0674">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0673">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0672">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0671">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0670">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066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066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066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066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066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066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066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066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066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0660">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0659">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0658">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0657">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0656">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065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065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065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065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065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065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064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064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064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064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0645">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0644">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0643">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0642">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0641">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0640">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0639">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0638">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0637">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0636">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0635">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0634">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0633">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0632">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0631">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0630">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0629">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0628">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0627">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0626">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0625">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0624">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0623">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0622">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0621">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0620">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0619">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0618">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0617">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0616">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0615">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0614">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0613">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0612">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0611">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0610">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0609">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0608">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0607">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0606">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0605">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0604">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0603">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0602">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0601">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0600">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0599">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0598">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0597">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0596">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0595">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0594">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0593">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0592">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0591">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0590">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0589">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0588">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0587">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0586">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0585">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0584">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0583">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0582">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0581">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0580">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0579">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0578">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0577">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0576">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0575">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0574">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0573">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0572">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0571">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0570">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0569">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0568">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0567">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0566">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0565">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0564">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0563">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0562">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0561">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0560">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0559">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0558">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0557">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0556">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0555">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0554">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0553">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0552">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0551">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0550">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0549">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0548">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0547">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0546">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0545">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0544">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0543">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0542">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0541">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0540">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0539">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0538">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0537">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0536">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0535">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0534">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0533">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0532">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0531">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0530">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0529">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0528">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0527">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0526">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0525">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0524">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0523">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0522">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0521">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0520">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0519">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0518">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0517">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0516">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0515">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0514">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0513">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0512">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0511">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0510">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0509">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0508">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0507">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0506">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0505">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0504">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0503">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0502">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0501">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0500">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0499">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0498">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0497">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0496">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0495">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0494">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0493">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0492">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0491">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0490">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0489">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0488">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0487">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0486">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0485">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0484">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0483">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0482">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0481">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0480">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0479">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0478">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0477">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0476">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0475">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0474">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0473">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0472">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0471">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0470">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0469">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0468">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0467">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0466">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0465">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046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046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046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046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046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045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045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045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0456">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0455">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0454">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0453">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0452">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0451">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0450">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0449">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0448">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0447">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0446">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044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044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044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0442">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0441">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0440">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0439">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0438">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0437">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0436">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0435">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0434">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0433">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0432">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0431">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043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042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042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0427">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0426">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042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0424">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0423">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042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042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042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0419">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041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041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0416">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0415">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0414">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0413">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0412">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041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041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040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0408">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0407">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0406">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0405">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0404">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0403">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0402">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0401">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0400">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0399">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0398">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0397">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0396">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0395">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0394">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0393">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0392">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0391">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0390">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0389">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0388">
      <pivotArea dataOnly="0" labelOnly="1" outline="0" fieldPosition="0">
        <references count="1">
          <reference field="4294967294" count="3">
            <x v="0"/>
            <x v="1"/>
            <x v="2"/>
          </reference>
        </references>
      </pivotArea>
    </format>
    <format dxfId="10387">
      <pivotArea field="0" type="button" dataOnly="0" labelOnly="1" outline="0" axis="axisRow" fieldPosition="0"/>
    </format>
    <format dxfId="10386">
      <pivotArea field="2" type="button" dataOnly="0" labelOnly="1" outline="0" axis="axisRow" fieldPosition="1"/>
    </format>
    <format dxfId="10385">
      <pivotArea field="1" type="button" dataOnly="0" labelOnly="1" outline="0" axis="axisRow" fieldPosition="2"/>
    </format>
    <format dxfId="10384">
      <pivotArea field="3" type="button" dataOnly="0" labelOnly="1" outline="0" axis="axisRow" fieldPosition="3"/>
    </format>
    <format dxfId="10383">
      <pivotArea field="4" type="button" dataOnly="0" labelOnly="1" outline="0" axis="axisRow" fieldPosition="4"/>
    </format>
    <format dxfId="10382">
      <pivotArea dataOnly="0" labelOnly="1" outline="0" fieldPosition="0">
        <references count="1">
          <reference field="4294967294" count="3">
            <x v="0"/>
            <x v="1"/>
            <x v="2"/>
          </reference>
        </references>
      </pivotArea>
    </format>
    <format dxfId="10381">
      <pivotArea dataOnly="0" labelOnly="1" outline="0" fieldPosition="0">
        <references count="1">
          <reference field="4294967294" count="3">
            <x v="0"/>
            <x v="1"/>
            <x v="2"/>
          </reference>
        </references>
      </pivotArea>
    </format>
    <format dxfId="10380">
      <pivotArea field="4" type="button" dataOnly="0" labelOnly="1" outline="0" axis="axisRow" fieldPosition="4"/>
    </format>
    <format dxfId="10379">
      <pivotArea dataOnly="0" labelOnly="1" grandRow="1" outline="0" fieldPosition="0"/>
    </format>
    <format dxfId="10378">
      <pivotArea dataOnly="0" labelOnly="1" fieldPosition="0">
        <references count="2">
          <reference field="0" count="1" selected="0">
            <x v="0"/>
          </reference>
          <reference field="2" count="1" defaultSubtotal="1">
            <x v="9"/>
          </reference>
        </references>
      </pivotArea>
    </format>
    <format dxfId="10377">
      <pivotArea dataOnly="0" labelOnly="1" fieldPosition="0">
        <references count="2">
          <reference field="0" count="1" selected="0">
            <x v="1"/>
          </reference>
          <reference field="2" count="1" defaultSubtotal="1">
            <x v="67"/>
          </reference>
        </references>
      </pivotArea>
    </format>
    <format dxfId="10376">
      <pivotArea dataOnly="0" labelOnly="1" fieldPosition="0">
        <references count="2">
          <reference field="0" count="1" selected="0">
            <x v="2"/>
          </reference>
          <reference field="2" count="1" defaultSubtotal="1">
            <x v="8"/>
          </reference>
        </references>
      </pivotArea>
    </format>
    <format dxfId="10375">
      <pivotArea dataOnly="0" labelOnly="1" fieldPosition="0">
        <references count="2">
          <reference field="0" count="1" selected="0">
            <x v="3"/>
          </reference>
          <reference field="2" count="1" defaultSubtotal="1">
            <x v="20"/>
          </reference>
        </references>
      </pivotArea>
    </format>
    <format dxfId="10374">
      <pivotArea dataOnly="0" labelOnly="1" fieldPosition="0">
        <references count="2">
          <reference field="0" count="1" selected="0">
            <x v="4"/>
          </reference>
          <reference field="2" count="1" defaultSubtotal="1">
            <x v="47"/>
          </reference>
        </references>
      </pivotArea>
    </format>
    <format dxfId="10373">
      <pivotArea dataOnly="0" labelOnly="1" fieldPosition="0">
        <references count="2">
          <reference field="0" count="1" selected="0">
            <x v="5"/>
          </reference>
          <reference field="2" count="1" defaultSubtotal="1">
            <x v="2"/>
          </reference>
        </references>
      </pivotArea>
    </format>
    <format dxfId="10372">
      <pivotArea dataOnly="0" labelOnly="1" fieldPosition="0">
        <references count="2">
          <reference field="0" count="1" selected="0">
            <x v="6"/>
          </reference>
          <reference field="2" count="1" defaultSubtotal="1">
            <x v="43"/>
          </reference>
        </references>
      </pivotArea>
    </format>
    <format dxfId="10371">
      <pivotArea dataOnly="0" labelOnly="1" fieldPosition="0">
        <references count="2">
          <reference field="0" count="1" selected="0">
            <x v="7"/>
          </reference>
          <reference field="2" count="1" defaultSubtotal="1">
            <x v="17"/>
          </reference>
        </references>
      </pivotArea>
    </format>
    <format dxfId="10370">
      <pivotArea dataOnly="0" labelOnly="1" fieldPosition="0">
        <references count="2">
          <reference field="0" count="1" selected="0">
            <x v="8"/>
          </reference>
          <reference field="2" count="1" defaultSubtotal="1">
            <x v="26"/>
          </reference>
        </references>
      </pivotArea>
    </format>
    <format dxfId="10369">
      <pivotArea dataOnly="0" labelOnly="1" fieldPosition="0">
        <references count="2">
          <reference field="0" count="1" selected="0">
            <x v="8"/>
          </reference>
          <reference field="2" count="1" defaultSubtotal="1">
            <x v="68"/>
          </reference>
        </references>
      </pivotArea>
    </format>
    <format dxfId="10368">
      <pivotArea dataOnly="0" labelOnly="1" fieldPosition="0">
        <references count="2">
          <reference field="0" count="1" selected="0">
            <x v="9"/>
          </reference>
          <reference field="2" count="1" defaultSubtotal="1">
            <x v="13"/>
          </reference>
        </references>
      </pivotArea>
    </format>
    <format dxfId="10367">
      <pivotArea dataOnly="0" labelOnly="1" fieldPosition="0">
        <references count="2">
          <reference field="0" count="1" selected="0">
            <x v="10"/>
          </reference>
          <reference field="2" count="1" defaultSubtotal="1">
            <x v="41"/>
          </reference>
        </references>
      </pivotArea>
    </format>
    <format dxfId="10366">
      <pivotArea dataOnly="0" labelOnly="1" fieldPosition="0">
        <references count="2">
          <reference field="0" count="1" selected="0">
            <x v="11"/>
          </reference>
          <reference field="2" count="1" defaultSubtotal="1">
            <x v="54"/>
          </reference>
        </references>
      </pivotArea>
    </format>
    <format dxfId="10365">
      <pivotArea dataOnly="0" labelOnly="1" fieldPosition="0">
        <references count="2">
          <reference field="0" count="1" selected="0">
            <x v="12"/>
          </reference>
          <reference field="2" count="1" defaultSubtotal="1">
            <x v="22"/>
          </reference>
        </references>
      </pivotArea>
    </format>
    <format dxfId="10364">
      <pivotArea dataOnly="0" labelOnly="1" fieldPosition="0">
        <references count="2">
          <reference field="0" count="1" selected="0">
            <x v="13"/>
          </reference>
          <reference field="2" count="1" defaultSubtotal="1">
            <x v="16"/>
          </reference>
        </references>
      </pivotArea>
    </format>
    <format dxfId="10363">
      <pivotArea dataOnly="0" labelOnly="1" fieldPosition="0">
        <references count="2">
          <reference field="0" count="1" selected="0">
            <x v="14"/>
          </reference>
          <reference field="2" count="1" defaultSubtotal="1">
            <x v="4"/>
          </reference>
        </references>
      </pivotArea>
    </format>
    <format dxfId="10362">
      <pivotArea dataOnly="0" labelOnly="1" fieldPosition="0">
        <references count="2">
          <reference field="0" count="1" selected="0">
            <x v="15"/>
          </reference>
          <reference field="2" count="1" defaultSubtotal="1">
            <x v="42"/>
          </reference>
        </references>
      </pivotArea>
    </format>
    <format dxfId="10361">
      <pivotArea dataOnly="0" labelOnly="1" fieldPosition="0">
        <references count="2">
          <reference field="0" count="1" selected="0">
            <x v="16"/>
          </reference>
          <reference field="2" count="1" defaultSubtotal="1">
            <x v="36"/>
          </reference>
        </references>
      </pivotArea>
    </format>
    <format dxfId="10360">
      <pivotArea dataOnly="0" labelOnly="1" fieldPosition="0">
        <references count="2">
          <reference field="0" count="1" selected="0">
            <x v="17"/>
          </reference>
          <reference field="2" count="1" defaultSubtotal="1">
            <x v="5"/>
          </reference>
        </references>
      </pivotArea>
    </format>
    <format dxfId="10359">
      <pivotArea dataOnly="0" labelOnly="1" fieldPosition="0">
        <references count="2">
          <reference field="0" count="1" selected="0">
            <x v="18"/>
          </reference>
          <reference field="2" count="1" defaultSubtotal="1">
            <x v="33"/>
          </reference>
        </references>
      </pivotArea>
    </format>
    <format dxfId="10358">
      <pivotArea dataOnly="0" labelOnly="1" fieldPosition="0">
        <references count="2">
          <reference field="0" count="1" selected="0">
            <x v="19"/>
          </reference>
          <reference field="2" count="1" defaultSubtotal="1">
            <x v="0"/>
          </reference>
        </references>
      </pivotArea>
    </format>
    <format dxfId="10357">
      <pivotArea dataOnly="0" labelOnly="1" fieldPosition="0">
        <references count="2">
          <reference field="0" count="1" selected="0">
            <x v="19"/>
          </reference>
          <reference field="2" count="1" defaultSubtotal="1">
            <x v="69"/>
          </reference>
        </references>
      </pivotArea>
    </format>
    <format dxfId="10356">
      <pivotArea dataOnly="0" labelOnly="1" fieldPosition="0">
        <references count="2">
          <reference field="0" count="1" selected="0">
            <x v="20"/>
          </reference>
          <reference field="2" count="1" defaultSubtotal="1">
            <x v="46"/>
          </reference>
        </references>
      </pivotArea>
    </format>
    <format dxfId="10355">
      <pivotArea dataOnly="0" labelOnly="1" fieldPosition="0">
        <references count="2">
          <reference field="0" count="1" selected="0">
            <x v="21"/>
          </reference>
          <reference field="2" count="1" defaultSubtotal="1">
            <x v="31"/>
          </reference>
        </references>
      </pivotArea>
    </format>
    <format dxfId="10354">
      <pivotArea dataOnly="0" labelOnly="1" fieldPosition="0">
        <references count="2">
          <reference field="0" count="1" selected="0">
            <x v="22"/>
          </reference>
          <reference field="2" count="1" defaultSubtotal="1">
            <x v="34"/>
          </reference>
        </references>
      </pivotArea>
    </format>
    <format dxfId="10353">
      <pivotArea dataOnly="0" labelOnly="1" fieldPosition="0">
        <references count="2">
          <reference field="0" count="1" selected="0">
            <x v="23"/>
          </reference>
          <reference field="2" count="1" defaultSubtotal="1">
            <x v="52"/>
          </reference>
        </references>
      </pivotArea>
    </format>
    <format dxfId="10352">
      <pivotArea dataOnly="0" labelOnly="1" fieldPosition="0">
        <references count="2">
          <reference field="0" count="1" selected="0">
            <x v="24"/>
          </reference>
          <reference field="2" count="1" defaultSubtotal="1">
            <x v="40"/>
          </reference>
        </references>
      </pivotArea>
    </format>
    <format dxfId="10351">
      <pivotArea dataOnly="0" labelOnly="1" fieldPosition="0">
        <references count="2">
          <reference field="0" count="1" selected="0">
            <x v="25"/>
          </reference>
          <reference field="2" count="1" defaultSubtotal="1">
            <x v="50"/>
          </reference>
        </references>
      </pivotArea>
    </format>
    <format dxfId="10350">
      <pivotArea dataOnly="0" labelOnly="1" fieldPosition="0">
        <references count="2">
          <reference field="0" count="1" selected="0">
            <x v="26"/>
          </reference>
          <reference field="2" count="1" defaultSubtotal="1">
            <x v="49"/>
          </reference>
        </references>
      </pivotArea>
    </format>
    <format dxfId="10349">
      <pivotArea dataOnly="0" labelOnly="1" fieldPosition="0">
        <references count="2">
          <reference field="0" count="1" selected="0">
            <x v="27"/>
          </reference>
          <reference field="2" count="1" defaultSubtotal="1">
            <x v="39"/>
          </reference>
        </references>
      </pivotArea>
    </format>
    <format dxfId="10348">
      <pivotArea dataOnly="0" labelOnly="1" fieldPosition="0">
        <references count="2">
          <reference field="0" count="1" selected="0">
            <x v="28"/>
          </reference>
          <reference field="2" count="1" defaultSubtotal="1">
            <x v="58"/>
          </reference>
        </references>
      </pivotArea>
    </format>
    <format dxfId="10347">
      <pivotArea dataOnly="0" labelOnly="1" fieldPosition="0">
        <references count="2">
          <reference field="0" count="1" selected="0">
            <x v="29"/>
          </reference>
          <reference field="2" count="1" defaultSubtotal="1">
            <x v="66"/>
          </reference>
        </references>
      </pivotArea>
    </format>
    <format dxfId="10346">
      <pivotArea dataOnly="0" labelOnly="1" fieldPosition="0">
        <references count="2">
          <reference field="0" count="1" selected="0">
            <x v="30"/>
          </reference>
          <reference field="2" count="1" defaultSubtotal="1">
            <x v="65"/>
          </reference>
        </references>
      </pivotArea>
    </format>
    <format dxfId="10345">
      <pivotArea dataOnly="0" labelOnly="1" fieldPosition="0">
        <references count="2">
          <reference field="0" count="1" selected="0">
            <x v="31"/>
          </reference>
          <reference field="2" count="1" defaultSubtotal="1">
            <x v="35"/>
          </reference>
        </references>
      </pivotArea>
    </format>
    <format dxfId="10344">
      <pivotArea dataOnly="0" labelOnly="1" fieldPosition="0">
        <references count="2">
          <reference field="0" count="1" selected="0">
            <x v="32"/>
          </reference>
          <reference field="2" count="1" defaultSubtotal="1">
            <x v="10"/>
          </reference>
        </references>
      </pivotArea>
    </format>
    <format dxfId="10343">
      <pivotArea dataOnly="0" labelOnly="1" fieldPosition="0">
        <references count="2">
          <reference field="0" count="1" selected="0">
            <x v="33"/>
          </reference>
          <reference field="2" count="1" defaultSubtotal="1">
            <x v="38"/>
          </reference>
        </references>
      </pivotArea>
    </format>
    <format dxfId="10342">
      <pivotArea dataOnly="0" labelOnly="1" fieldPosition="0">
        <references count="2">
          <reference field="0" count="1" selected="0">
            <x v="34"/>
          </reference>
          <reference field="2" count="1" defaultSubtotal="1">
            <x v="18"/>
          </reference>
        </references>
      </pivotArea>
    </format>
    <format dxfId="10341">
      <pivotArea dataOnly="0" labelOnly="1" fieldPosition="0">
        <references count="2">
          <reference field="0" count="1" selected="0">
            <x v="35"/>
          </reference>
          <reference field="2" count="1" defaultSubtotal="1">
            <x v="57"/>
          </reference>
        </references>
      </pivotArea>
    </format>
    <format dxfId="10340">
      <pivotArea dataOnly="0" labelOnly="1" fieldPosition="0">
        <references count="2">
          <reference field="0" count="1" selected="0">
            <x v="36"/>
          </reference>
          <reference field="2" count="1" defaultSubtotal="1">
            <x v="55"/>
          </reference>
        </references>
      </pivotArea>
    </format>
    <format dxfId="10339">
      <pivotArea dataOnly="0" labelOnly="1" fieldPosition="0">
        <references count="2">
          <reference field="0" count="1" selected="0">
            <x v="37"/>
          </reference>
          <reference field="2" count="1" defaultSubtotal="1">
            <x v="61"/>
          </reference>
        </references>
      </pivotArea>
    </format>
    <format dxfId="10338">
      <pivotArea dataOnly="0" labelOnly="1" fieldPosition="0">
        <references count="2">
          <reference field="0" count="1" selected="0">
            <x v="38"/>
          </reference>
          <reference field="2" count="1" defaultSubtotal="1">
            <x v="19"/>
          </reference>
        </references>
      </pivotArea>
    </format>
    <format dxfId="10337">
      <pivotArea dataOnly="0" labelOnly="1" fieldPosition="0">
        <references count="2">
          <reference field="0" count="1" selected="0">
            <x v="39"/>
          </reference>
          <reference field="2" count="1" defaultSubtotal="1">
            <x v="3"/>
          </reference>
        </references>
      </pivotArea>
    </format>
    <format dxfId="10336">
      <pivotArea dataOnly="0" labelOnly="1" fieldPosition="0">
        <references count="2">
          <reference field="0" count="1" selected="0">
            <x v="40"/>
          </reference>
          <reference field="2" count="1" defaultSubtotal="1">
            <x v="62"/>
          </reference>
        </references>
      </pivotArea>
    </format>
    <format dxfId="10335">
      <pivotArea dataOnly="0" labelOnly="1" fieldPosition="0">
        <references count="2">
          <reference field="0" count="1" selected="0">
            <x v="41"/>
          </reference>
          <reference field="2" count="1" defaultSubtotal="1">
            <x v="51"/>
          </reference>
        </references>
      </pivotArea>
    </format>
    <format dxfId="10334">
      <pivotArea dataOnly="0" labelOnly="1" fieldPosition="0">
        <references count="2">
          <reference field="0" count="1" selected="0">
            <x v="42"/>
          </reference>
          <reference field="2" count="1" defaultSubtotal="1">
            <x v="28"/>
          </reference>
        </references>
      </pivotArea>
    </format>
    <format dxfId="10333">
      <pivotArea dataOnly="0" labelOnly="1" fieldPosition="0">
        <references count="2">
          <reference field="0" count="1" selected="0">
            <x v="43"/>
          </reference>
          <reference field="2" count="1" defaultSubtotal="1">
            <x v="53"/>
          </reference>
        </references>
      </pivotArea>
    </format>
    <format dxfId="10332">
      <pivotArea dataOnly="0" labelOnly="1" fieldPosition="0">
        <references count="2">
          <reference field="0" count="1" selected="0">
            <x v="44"/>
          </reference>
          <reference field="2" count="1" defaultSubtotal="1">
            <x v="7"/>
          </reference>
        </references>
      </pivotArea>
    </format>
    <format dxfId="10331">
      <pivotArea dataOnly="0" labelOnly="1" fieldPosition="0">
        <references count="2">
          <reference field="0" count="1" selected="0">
            <x v="45"/>
          </reference>
          <reference field="2" count="1" defaultSubtotal="1">
            <x v="29"/>
          </reference>
        </references>
      </pivotArea>
    </format>
    <format dxfId="10330">
      <pivotArea dataOnly="0" labelOnly="1" fieldPosition="0">
        <references count="2">
          <reference field="0" count="1" selected="0">
            <x v="46"/>
          </reference>
          <reference field="2" count="1" defaultSubtotal="1">
            <x v="25"/>
          </reference>
        </references>
      </pivotArea>
    </format>
    <format dxfId="10329">
      <pivotArea dataOnly="0" labelOnly="1" fieldPosition="0">
        <references count="2">
          <reference field="0" count="1" selected="0">
            <x v="47"/>
          </reference>
          <reference field="2" count="1" defaultSubtotal="1">
            <x v="24"/>
          </reference>
        </references>
      </pivotArea>
    </format>
    <format dxfId="10328">
      <pivotArea dataOnly="0" labelOnly="1" fieldPosition="0">
        <references count="2">
          <reference field="0" count="1" selected="0">
            <x v="48"/>
          </reference>
          <reference field="2" count="1" defaultSubtotal="1">
            <x v="12"/>
          </reference>
        </references>
      </pivotArea>
    </format>
    <format dxfId="10327">
      <pivotArea dataOnly="0" labelOnly="1" fieldPosition="0">
        <references count="2">
          <reference field="0" count="1" selected="0">
            <x v="49"/>
          </reference>
          <reference field="2" count="1" defaultSubtotal="1">
            <x v="37"/>
          </reference>
        </references>
      </pivotArea>
    </format>
    <format dxfId="10326">
      <pivotArea dataOnly="0" labelOnly="1" fieldPosition="0">
        <references count="2">
          <reference field="0" count="1" selected="0">
            <x v="50"/>
          </reference>
          <reference field="2" count="1" defaultSubtotal="1">
            <x v="32"/>
          </reference>
        </references>
      </pivotArea>
    </format>
    <format dxfId="10325">
      <pivotArea dataOnly="0" labelOnly="1" fieldPosition="0">
        <references count="2">
          <reference field="0" count="1" selected="0">
            <x v="51"/>
          </reference>
          <reference field="2" count="1" defaultSubtotal="1">
            <x v="6"/>
          </reference>
        </references>
      </pivotArea>
    </format>
    <format dxfId="10324">
      <pivotArea dataOnly="0" labelOnly="1" fieldPosition="0">
        <references count="2">
          <reference field="0" count="1" selected="0">
            <x v="52"/>
          </reference>
          <reference field="2" count="1" defaultSubtotal="1">
            <x v="44"/>
          </reference>
        </references>
      </pivotArea>
    </format>
    <format dxfId="10323">
      <pivotArea dataOnly="0" labelOnly="1" fieldPosition="0">
        <references count="2">
          <reference field="0" count="1" selected="0">
            <x v="53"/>
          </reference>
          <reference field="2" count="1" defaultSubtotal="1">
            <x v="23"/>
          </reference>
        </references>
      </pivotArea>
    </format>
    <format dxfId="10322">
      <pivotArea dataOnly="0" labelOnly="1" fieldPosition="0">
        <references count="2">
          <reference field="0" count="1" selected="0">
            <x v="54"/>
          </reference>
          <reference field="2" count="1" defaultSubtotal="1">
            <x v="14"/>
          </reference>
        </references>
      </pivotArea>
    </format>
    <format dxfId="10321">
      <pivotArea dataOnly="0" labelOnly="1" fieldPosition="0">
        <references count="2">
          <reference field="0" count="1" selected="0">
            <x v="55"/>
          </reference>
          <reference field="2" count="1" defaultSubtotal="1">
            <x v="63"/>
          </reference>
        </references>
      </pivotArea>
    </format>
    <format dxfId="10320">
      <pivotArea dataOnly="0" labelOnly="1" fieldPosition="0">
        <references count="2">
          <reference field="0" count="1" selected="0">
            <x v="56"/>
          </reference>
          <reference field="2" count="1" defaultSubtotal="1">
            <x v="64"/>
          </reference>
        </references>
      </pivotArea>
    </format>
    <format dxfId="10319">
      <pivotArea dataOnly="0" labelOnly="1" fieldPosition="0">
        <references count="2">
          <reference field="0" count="1" selected="0">
            <x v="57"/>
          </reference>
          <reference field="2" count="1" defaultSubtotal="1">
            <x v="48"/>
          </reference>
        </references>
      </pivotArea>
    </format>
    <format dxfId="10318">
      <pivotArea dataOnly="0" labelOnly="1" fieldPosition="0">
        <references count="2">
          <reference field="0" count="1" selected="0">
            <x v="58"/>
          </reference>
          <reference field="2" count="1" defaultSubtotal="1">
            <x v="15"/>
          </reference>
        </references>
      </pivotArea>
    </format>
    <format dxfId="10317">
      <pivotArea dataOnly="0" labelOnly="1" fieldPosition="0">
        <references count="2">
          <reference field="0" count="1" selected="0">
            <x v="59"/>
          </reference>
          <reference field="2" count="1" defaultSubtotal="1">
            <x v="30"/>
          </reference>
        </references>
      </pivotArea>
    </format>
    <format dxfId="10316">
      <pivotArea dataOnly="0" labelOnly="1" fieldPosition="0">
        <references count="2">
          <reference field="0" count="1" selected="0">
            <x v="60"/>
          </reference>
          <reference field="2" count="1" defaultSubtotal="1">
            <x v="27"/>
          </reference>
        </references>
      </pivotArea>
    </format>
    <format dxfId="10315">
      <pivotArea dataOnly="0" labelOnly="1" fieldPosition="0">
        <references count="2">
          <reference field="0" count="1" selected="0">
            <x v="61"/>
          </reference>
          <reference field="2" count="1" defaultSubtotal="1">
            <x v="1"/>
          </reference>
        </references>
      </pivotArea>
    </format>
    <format dxfId="10314">
      <pivotArea dataOnly="0" labelOnly="1" fieldPosition="0">
        <references count="2">
          <reference field="0" count="1" selected="0">
            <x v="62"/>
          </reference>
          <reference field="2" count="1" defaultSubtotal="1">
            <x v="59"/>
          </reference>
        </references>
      </pivotArea>
    </format>
    <format dxfId="10313">
      <pivotArea dataOnly="0" labelOnly="1" fieldPosition="0">
        <references count="2">
          <reference field="0" count="1" selected="0">
            <x v="63"/>
          </reference>
          <reference field="2" count="1" defaultSubtotal="1">
            <x v="21"/>
          </reference>
        </references>
      </pivotArea>
    </format>
    <format dxfId="10312">
      <pivotArea dataOnly="0" labelOnly="1" fieldPosition="0">
        <references count="2">
          <reference field="0" count="1" selected="0">
            <x v="65"/>
          </reference>
          <reference field="2" count="1" defaultSubtotal="1">
            <x v="11"/>
          </reference>
        </references>
      </pivotArea>
    </format>
    <format dxfId="10311">
      <pivotArea dataOnly="0" labelOnly="1" fieldPosition="0">
        <references count="2">
          <reference field="0" count="1" selected="0">
            <x v="67"/>
          </reference>
          <reference field="2" count="1" defaultSubtotal="1">
            <x v="56"/>
          </reference>
        </references>
      </pivotArea>
    </format>
    <format dxfId="10310">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0309">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0308">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0307">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0306">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0305">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0304">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0303">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0302">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0301">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0300">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0299">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0298">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0297">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0296">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0295">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0294">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0293">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0292">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0291">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0290">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0289">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0288">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0287">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0286">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0285">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0284">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0283">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0282">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0281">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0280">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027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0278">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0277">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0276">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0275">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027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027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027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0271">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0270">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0269">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0268">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0267">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0266">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0265">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0264">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0263">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0262">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0261">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0260">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0259">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0258">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0257">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0256">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0255">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0254">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0253">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0252">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0251">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0250">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0249">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0248">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0247">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0246">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0245">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0244">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0243">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0242">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0241">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0240">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0239">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0238">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0237">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0236">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0235">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0234">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0233">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0232">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0231">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0230">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0229">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0228">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0227">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0226">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0225">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0224">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0223">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0222">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0221">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0220">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0219">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0218">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0217">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0216">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0215">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0214">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0213">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0212">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0211">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0210">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0209">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0208">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0207">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0206">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0205">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0204">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0203">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0202">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0201">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0200">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0199">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0198">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0197">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0196">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0195">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0194">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0193">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0192">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0191">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0190">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0189">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0188">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0187">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0186">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0185">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0184">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0183">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0182">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0181">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0180">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0179">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0178">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0177">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0176">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0175">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0174">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0173">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0172">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0171">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0170">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0169">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0168">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0167">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0166">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0165">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0164">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0163">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0162">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0161">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0160">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0159">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0158">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0157">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0156">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0155">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0154">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0153">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0152">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0151">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0150">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0149">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0148">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0147">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0146">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0145">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0144">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0143">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0142">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0141">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0140">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0139">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0138">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0137">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0136">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0135">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0134">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0133">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0132">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0131">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0130">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0129">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0128">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0127">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0126">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0125">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0124">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0123">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0122">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0121">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0120">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0119">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0118">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0117">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0116">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0115">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0114">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0113">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0112">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0111">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0110">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0109">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0108">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010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010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010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010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010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010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010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010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009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0098">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0097">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0096">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0095">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0094">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0093">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0092">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009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009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0089">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0088">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0087">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0086">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0085">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0084">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008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008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008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008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007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007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007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007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007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007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0073">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0072">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0071">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0070">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0069">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0068">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0067">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0066">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0065">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0064">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0063">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0062">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0061">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0060">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0059">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0058">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0057">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0056">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0055">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0054">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0053">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0052">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0051">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0050">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0049">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0048">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0047">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0046">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0045">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0044">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0043">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0042">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0041">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0040">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0039">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0038">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0037">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0036">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0035">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0034">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0033">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0032">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0031">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0030">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0029">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0028">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0027">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0026">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0025">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0024">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0023">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0022">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0021">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0020">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0019">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0018">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0017">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0016">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0015">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0014">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0013">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0012">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0011">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0010">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0009">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0008">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0007">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000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000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000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000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000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000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000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999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999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999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9996">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9995">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9994">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9993">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9992">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9991">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9990">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9989">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9988">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9987">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9986">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9985">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9984">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9983">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9982">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9981">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9980">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9979">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9978">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9977">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9976">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9975">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9974">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9973">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9972">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9971">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9970">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9969">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9968">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9967">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9966">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9965">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9964">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9963">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9962">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9961">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9960">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9959">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9958">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9957">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9956">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9955">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9954">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9953">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9952">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9951">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9950">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9949">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9948">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9947">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9946">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9945">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9944">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9943">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9942">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9941">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9940">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9939">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9938">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9937">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9936">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9935">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9934">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993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993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993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993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992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992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992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992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992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992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992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992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992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992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991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991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991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991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991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991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991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9912">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9911">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9910">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9909">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9908">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9907">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9906">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9905">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9904">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9903">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9902">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9901">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9900">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9899">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9898">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9897">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9896">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9895">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9894">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9893">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9892">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9891">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9890">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9889">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9888">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9887">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9886">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9885">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9884">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9883">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9882">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9881">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9880">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9879">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9878">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9877">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9876">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9875">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9874">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9873">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9872">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9871">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9870">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9869">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9868">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9867">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9866">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9865">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9864">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9863">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9862">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9861">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9860">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9859">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9858">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9857">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9856">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9855">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9854">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9853">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9852">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9851">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9850">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9849">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9848">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9847">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9846">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9845">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9844">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9843">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9842">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9841">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9840">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9839">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9838">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9837">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9836">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9835">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9834">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9833">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9832">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9831">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9830">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9829">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9828">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9827">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9826">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9825">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9824">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9823">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9822">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9821">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9820">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9819">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9818">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9817">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9816">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9815">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9814">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9813">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9812">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9811">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9810">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9809">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9808">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9807">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9806">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9805">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9804">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9803">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9802">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9801">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9800">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9799">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9798">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9797">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9796">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9795">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9794">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9793">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9792">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9791">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9790">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9789">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9788">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9787">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9786">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9785">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9784">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9783">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9782">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9781">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9780">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9779">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9778">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9777">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9776">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9775">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9774">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9773">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9772">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9771">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9770">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9769">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9768">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9767">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9766">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9765">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9764">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9763">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9762">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9761">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9760">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9759">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975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975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975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975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975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975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975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975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975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974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9748">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974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974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974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9744">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9743">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9742">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9741">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9740">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9739">
      <pivotArea field="4" type="button" dataOnly="0" labelOnly="1" outline="0" axis="axisRow" fieldPosition="4"/>
    </format>
    <format dxfId="9738">
      <pivotArea dataOnly="0" labelOnly="1" grandRow="1" outline="0" fieldPosition="0"/>
    </format>
    <format dxfId="9737">
      <pivotArea dataOnly="0" labelOnly="1" fieldPosition="0">
        <references count="2">
          <reference field="0" count="1" selected="0">
            <x v="0"/>
          </reference>
          <reference field="2" count="1" defaultSubtotal="1">
            <x v="9"/>
          </reference>
        </references>
      </pivotArea>
    </format>
    <format dxfId="9736">
      <pivotArea dataOnly="0" labelOnly="1" fieldPosition="0">
        <references count="2">
          <reference field="0" count="1" selected="0">
            <x v="1"/>
          </reference>
          <reference field="2" count="1" defaultSubtotal="1">
            <x v="67"/>
          </reference>
        </references>
      </pivotArea>
    </format>
    <format dxfId="9735">
      <pivotArea dataOnly="0" labelOnly="1" fieldPosition="0">
        <references count="2">
          <reference field="0" count="1" selected="0">
            <x v="2"/>
          </reference>
          <reference field="2" count="1" defaultSubtotal="1">
            <x v="8"/>
          </reference>
        </references>
      </pivotArea>
    </format>
    <format dxfId="9734">
      <pivotArea dataOnly="0" labelOnly="1" fieldPosition="0">
        <references count="2">
          <reference field="0" count="1" selected="0">
            <x v="3"/>
          </reference>
          <reference field="2" count="1" defaultSubtotal="1">
            <x v="20"/>
          </reference>
        </references>
      </pivotArea>
    </format>
    <format dxfId="9733">
      <pivotArea dataOnly="0" labelOnly="1" fieldPosition="0">
        <references count="2">
          <reference field="0" count="1" selected="0">
            <x v="4"/>
          </reference>
          <reference field="2" count="1" defaultSubtotal="1">
            <x v="47"/>
          </reference>
        </references>
      </pivotArea>
    </format>
    <format dxfId="9732">
      <pivotArea dataOnly="0" labelOnly="1" fieldPosition="0">
        <references count="2">
          <reference field="0" count="1" selected="0">
            <x v="5"/>
          </reference>
          <reference field="2" count="1" defaultSubtotal="1">
            <x v="2"/>
          </reference>
        </references>
      </pivotArea>
    </format>
    <format dxfId="9731">
      <pivotArea dataOnly="0" labelOnly="1" fieldPosition="0">
        <references count="2">
          <reference field="0" count="1" selected="0">
            <x v="6"/>
          </reference>
          <reference field="2" count="1" defaultSubtotal="1">
            <x v="43"/>
          </reference>
        </references>
      </pivotArea>
    </format>
    <format dxfId="9730">
      <pivotArea dataOnly="0" labelOnly="1" fieldPosition="0">
        <references count="2">
          <reference field="0" count="1" selected="0">
            <x v="7"/>
          </reference>
          <reference field="2" count="1" defaultSubtotal="1">
            <x v="17"/>
          </reference>
        </references>
      </pivotArea>
    </format>
    <format dxfId="9729">
      <pivotArea dataOnly="0" labelOnly="1" fieldPosition="0">
        <references count="2">
          <reference field="0" count="1" selected="0">
            <x v="8"/>
          </reference>
          <reference field="2" count="1" defaultSubtotal="1">
            <x v="26"/>
          </reference>
        </references>
      </pivotArea>
    </format>
    <format dxfId="9728">
      <pivotArea dataOnly="0" labelOnly="1" fieldPosition="0">
        <references count="2">
          <reference field="0" count="1" selected="0">
            <x v="8"/>
          </reference>
          <reference field="2" count="1" defaultSubtotal="1">
            <x v="68"/>
          </reference>
        </references>
      </pivotArea>
    </format>
    <format dxfId="9727">
      <pivotArea dataOnly="0" labelOnly="1" fieldPosition="0">
        <references count="2">
          <reference field="0" count="1" selected="0">
            <x v="9"/>
          </reference>
          <reference field="2" count="1" defaultSubtotal="1">
            <x v="13"/>
          </reference>
        </references>
      </pivotArea>
    </format>
    <format dxfId="9726">
      <pivotArea dataOnly="0" labelOnly="1" fieldPosition="0">
        <references count="2">
          <reference field="0" count="1" selected="0">
            <x v="10"/>
          </reference>
          <reference field="2" count="1" defaultSubtotal="1">
            <x v="41"/>
          </reference>
        </references>
      </pivotArea>
    </format>
    <format dxfId="9725">
      <pivotArea dataOnly="0" labelOnly="1" fieldPosition="0">
        <references count="2">
          <reference field="0" count="1" selected="0">
            <x v="11"/>
          </reference>
          <reference field="2" count="1" defaultSubtotal="1">
            <x v="54"/>
          </reference>
        </references>
      </pivotArea>
    </format>
    <format dxfId="9724">
      <pivotArea dataOnly="0" labelOnly="1" fieldPosition="0">
        <references count="2">
          <reference field="0" count="1" selected="0">
            <x v="12"/>
          </reference>
          <reference field="2" count="1" defaultSubtotal="1">
            <x v="22"/>
          </reference>
        </references>
      </pivotArea>
    </format>
    <format dxfId="9723">
      <pivotArea dataOnly="0" labelOnly="1" fieldPosition="0">
        <references count="2">
          <reference field="0" count="1" selected="0">
            <x v="13"/>
          </reference>
          <reference field="2" count="1" defaultSubtotal="1">
            <x v="16"/>
          </reference>
        </references>
      </pivotArea>
    </format>
    <format dxfId="9722">
      <pivotArea dataOnly="0" labelOnly="1" fieldPosition="0">
        <references count="2">
          <reference field="0" count="1" selected="0">
            <x v="14"/>
          </reference>
          <reference field="2" count="1" defaultSubtotal="1">
            <x v="4"/>
          </reference>
        </references>
      </pivotArea>
    </format>
    <format dxfId="9721">
      <pivotArea dataOnly="0" labelOnly="1" fieldPosition="0">
        <references count="2">
          <reference field="0" count="1" selected="0">
            <x v="15"/>
          </reference>
          <reference field="2" count="1" defaultSubtotal="1">
            <x v="42"/>
          </reference>
        </references>
      </pivotArea>
    </format>
    <format dxfId="9720">
      <pivotArea dataOnly="0" labelOnly="1" fieldPosition="0">
        <references count="2">
          <reference field="0" count="1" selected="0">
            <x v="16"/>
          </reference>
          <reference field="2" count="1" defaultSubtotal="1">
            <x v="36"/>
          </reference>
        </references>
      </pivotArea>
    </format>
    <format dxfId="9719">
      <pivotArea dataOnly="0" labelOnly="1" fieldPosition="0">
        <references count="2">
          <reference field="0" count="1" selected="0">
            <x v="17"/>
          </reference>
          <reference field="2" count="1" defaultSubtotal="1">
            <x v="5"/>
          </reference>
        </references>
      </pivotArea>
    </format>
    <format dxfId="9718">
      <pivotArea dataOnly="0" labelOnly="1" fieldPosition="0">
        <references count="2">
          <reference field="0" count="1" selected="0">
            <x v="18"/>
          </reference>
          <reference field="2" count="1" defaultSubtotal="1">
            <x v="33"/>
          </reference>
        </references>
      </pivotArea>
    </format>
    <format dxfId="9717">
      <pivotArea dataOnly="0" labelOnly="1" fieldPosition="0">
        <references count="2">
          <reference field="0" count="1" selected="0">
            <x v="19"/>
          </reference>
          <reference field="2" count="1" defaultSubtotal="1">
            <x v="0"/>
          </reference>
        </references>
      </pivotArea>
    </format>
    <format dxfId="9716">
      <pivotArea dataOnly="0" labelOnly="1" fieldPosition="0">
        <references count="2">
          <reference field="0" count="1" selected="0">
            <x v="19"/>
          </reference>
          <reference field="2" count="1" defaultSubtotal="1">
            <x v="69"/>
          </reference>
        </references>
      </pivotArea>
    </format>
    <format dxfId="9715">
      <pivotArea dataOnly="0" labelOnly="1" fieldPosition="0">
        <references count="2">
          <reference field="0" count="1" selected="0">
            <x v="20"/>
          </reference>
          <reference field="2" count="1" defaultSubtotal="1">
            <x v="46"/>
          </reference>
        </references>
      </pivotArea>
    </format>
    <format dxfId="9714">
      <pivotArea dataOnly="0" labelOnly="1" fieldPosition="0">
        <references count="2">
          <reference field="0" count="1" selected="0">
            <x v="21"/>
          </reference>
          <reference field="2" count="1" defaultSubtotal="1">
            <x v="31"/>
          </reference>
        </references>
      </pivotArea>
    </format>
    <format dxfId="9713">
      <pivotArea dataOnly="0" labelOnly="1" fieldPosition="0">
        <references count="2">
          <reference field="0" count="1" selected="0">
            <x v="22"/>
          </reference>
          <reference field="2" count="1" defaultSubtotal="1">
            <x v="34"/>
          </reference>
        </references>
      </pivotArea>
    </format>
    <format dxfId="9712">
      <pivotArea dataOnly="0" labelOnly="1" fieldPosition="0">
        <references count="2">
          <reference field="0" count="1" selected="0">
            <x v="23"/>
          </reference>
          <reference field="2" count="1" defaultSubtotal="1">
            <x v="52"/>
          </reference>
        </references>
      </pivotArea>
    </format>
    <format dxfId="9711">
      <pivotArea dataOnly="0" labelOnly="1" fieldPosition="0">
        <references count="2">
          <reference field="0" count="1" selected="0">
            <x v="24"/>
          </reference>
          <reference field="2" count="1" defaultSubtotal="1">
            <x v="40"/>
          </reference>
        </references>
      </pivotArea>
    </format>
    <format dxfId="9710">
      <pivotArea dataOnly="0" labelOnly="1" fieldPosition="0">
        <references count="2">
          <reference field="0" count="1" selected="0">
            <x v="25"/>
          </reference>
          <reference field="2" count="1" defaultSubtotal="1">
            <x v="50"/>
          </reference>
        </references>
      </pivotArea>
    </format>
    <format dxfId="9709">
      <pivotArea dataOnly="0" labelOnly="1" fieldPosition="0">
        <references count="2">
          <reference field="0" count="1" selected="0">
            <x v="26"/>
          </reference>
          <reference field="2" count="1" defaultSubtotal="1">
            <x v="49"/>
          </reference>
        </references>
      </pivotArea>
    </format>
    <format dxfId="9708">
      <pivotArea dataOnly="0" labelOnly="1" fieldPosition="0">
        <references count="2">
          <reference field="0" count="1" selected="0">
            <x v="27"/>
          </reference>
          <reference field="2" count="1" defaultSubtotal="1">
            <x v="39"/>
          </reference>
        </references>
      </pivotArea>
    </format>
    <format dxfId="9707">
      <pivotArea dataOnly="0" labelOnly="1" fieldPosition="0">
        <references count="2">
          <reference field="0" count="1" selected="0">
            <x v="28"/>
          </reference>
          <reference field="2" count="1" defaultSubtotal="1">
            <x v="58"/>
          </reference>
        </references>
      </pivotArea>
    </format>
    <format dxfId="9706">
      <pivotArea dataOnly="0" labelOnly="1" fieldPosition="0">
        <references count="2">
          <reference field="0" count="1" selected="0">
            <x v="29"/>
          </reference>
          <reference field="2" count="1" defaultSubtotal="1">
            <x v="66"/>
          </reference>
        </references>
      </pivotArea>
    </format>
    <format dxfId="9705">
      <pivotArea dataOnly="0" labelOnly="1" fieldPosition="0">
        <references count="2">
          <reference field="0" count="1" selected="0">
            <x v="30"/>
          </reference>
          <reference field="2" count="1" defaultSubtotal="1">
            <x v="65"/>
          </reference>
        </references>
      </pivotArea>
    </format>
    <format dxfId="9704">
      <pivotArea dataOnly="0" labelOnly="1" fieldPosition="0">
        <references count="2">
          <reference field="0" count="1" selected="0">
            <x v="31"/>
          </reference>
          <reference field="2" count="1" defaultSubtotal="1">
            <x v="35"/>
          </reference>
        </references>
      </pivotArea>
    </format>
    <format dxfId="9703">
      <pivotArea dataOnly="0" labelOnly="1" fieldPosition="0">
        <references count="2">
          <reference field="0" count="1" selected="0">
            <x v="32"/>
          </reference>
          <reference field="2" count="1" defaultSubtotal="1">
            <x v="10"/>
          </reference>
        </references>
      </pivotArea>
    </format>
    <format dxfId="9702">
      <pivotArea dataOnly="0" labelOnly="1" fieldPosition="0">
        <references count="2">
          <reference field="0" count="1" selected="0">
            <x v="33"/>
          </reference>
          <reference field="2" count="1" defaultSubtotal="1">
            <x v="38"/>
          </reference>
        </references>
      </pivotArea>
    </format>
    <format dxfId="9701">
      <pivotArea dataOnly="0" labelOnly="1" fieldPosition="0">
        <references count="2">
          <reference field="0" count="1" selected="0">
            <x v="34"/>
          </reference>
          <reference field="2" count="1" defaultSubtotal="1">
            <x v="18"/>
          </reference>
        </references>
      </pivotArea>
    </format>
    <format dxfId="9700">
      <pivotArea dataOnly="0" labelOnly="1" fieldPosition="0">
        <references count="2">
          <reference field="0" count="1" selected="0">
            <x v="35"/>
          </reference>
          <reference field="2" count="1" defaultSubtotal="1">
            <x v="57"/>
          </reference>
        </references>
      </pivotArea>
    </format>
    <format dxfId="9699">
      <pivotArea dataOnly="0" labelOnly="1" fieldPosition="0">
        <references count="2">
          <reference field="0" count="1" selected="0">
            <x v="36"/>
          </reference>
          <reference field="2" count="1" defaultSubtotal="1">
            <x v="55"/>
          </reference>
        </references>
      </pivotArea>
    </format>
    <format dxfId="9698">
      <pivotArea dataOnly="0" labelOnly="1" fieldPosition="0">
        <references count="2">
          <reference field="0" count="1" selected="0">
            <x v="37"/>
          </reference>
          <reference field="2" count="1" defaultSubtotal="1">
            <x v="61"/>
          </reference>
        </references>
      </pivotArea>
    </format>
    <format dxfId="9697">
      <pivotArea dataOnly="0" labelOnly="1" fieldPosition="0">
        <references count="2">
          <reference field="0" count="1" selected="0">
            <x v="38"/>
          </reference>
          <reference field="2" count="1" defaultSubtotal="1">
            <x v="19"/>
          </reference>
        </references>
      </pivotArea>
    </format>
    <format dxfId="9696">
      <pivotArea dataOnly="0" labelOnly="1" fieldPosition="0">
        <references count="2">
          <reference field="0" count="1" selected="0">
            <x v="39"/>
          </reference>
          <reference field="2" count="1" defaultSubtotal="1">
            <x v="3"/>
          </reference>
        </references>
      </pivotArea>
    </format>
    <format dxfId="9695">
      <pivotArea dataOnly="0" labelOnly="1" fieldPosition="0">
        <references count="2">
          <reference field="0" count="1" selected="0">
            <x v="40"/>
          </reference>
          <reference field="2" count="1" defaultSubtotal="1">
            <x v="62"/>
          </reference>
        </references>
      </pivotArea>
    </format>
    <format dxfId="9694">
      <pivotArea dataOnly="0" labelOnly="1" fieldPosition="0">
        <references count="2">
          <reference field="0" count="1" selected="0">
            <x v="41"/>
          </reference>
          <reference field="2" count="1" defaultSubtotal="1">
            <x v="51"/>
          </reference>
        </references>
      </pivotArea>
    </format>
    <format dxfId="9693">
      <pivotArea dataOnly="0" labelOnly="1" fieldPosition="0">
        <references count="2">
          <reference field="0" count="1" selected="0">
            <x v="42"/>
          </reference>
          <reference field="2" count="1" defaultSubtotal="1">
            <x v="28"/>
          </reference>
        </references>
      </pivotArea>
    </format>
    <format dxfId="9692">
      <pivotArea dataOnly="0" labelOnly="1" fieldPosition="0">
        <references count="2">
          <reference field="0" count="1" selected="0">
            <x v="43"/>
          </reference>
          <reference field="2" count="1" defaultSubtotal="1">
            <x v="53"/>
          </reference>
        </references>
      </pivotArea>
    </format>
    <format dxfId="9691">
      <pivotArea dataOnly="0" labelOnly="1" fieldPosition="0">
        <references count="2">
          <reference field="0" count="1" selected="0">
            <x v="44"/>
          </reference>
          <reference field="2" count="1" defaultSubtotal="1">
            <x v="7"/>
          </reference>
        </references>
      </pivotArea>
    </format>
    <format dxfId="9690">
      <pivotArea dataOnly="0" labelOnly="1" fieldPosition="0">
        <references count="2">
          <reference field="0" count="1" selected="0">
            <x v="45"/>
          </reference>
          <reference field="2" count="1" defaultSubtotal="1">
            <x v="29"/>
          </reference>
        </references>
      </pivotArea>
    </format>
    <format dxfId="9689">
      <pivotArea dataOnly="0" labelOnly="1" fieldPosition="0">
        <references count="2">
          <reference field="0" count="1" selected="0">
            <x v="46"/>
          </reference>
          <reference field="2" count="1" defaultSubtotal="1">
            <x v="25"/>
          </reference>
        </references>
      </pivotArea>
    </format>
    <format dxfId="9688">
      <pivotArea dataOnly="0" labelOnly="1" fieldPosition="0">
        <references count="2">
          <reference field="0" count="1" selected="0">
            <x v="47"/>
          </reference>
          <reference field="2" count="1" defaultSubtotal="1">
            <x v="24"/>
          </reference>
        </references>
      </pivotArea>
    </format>
    <format dxfId="9687">
      <pivotArea dataOnly="0" labelOnly="1" fieldPosition="0">
        <references count="2">
          <reference field="0" count="1" selected="0">
            <x v="48"/>
          </reference>
          <reference field="2" count="1" defaultSubtotal="1">
            <x v="12"/>
          </reference>
        </references>
      </pivotArea>
    </format>
    <format dxfId="9686">
      <pivotArea dataOnly="0" labelOnly="1" fieldPosition="0">
        <references count="2">
          <reference field="0" count="1" selected="0">
            <x v="49"/>
          </reference>
          <reference field="2" count="1" defaultSubtotal="1">
            <x v="37"/>
          </reference>
        </references>
      </pivotArea>
    </format>
    <format dxfId="9685">
      <pivotArea dataOnly="0" labelOnly="1" fieldPosition="0">
        <references count="2">
          <reference field="0" count="1" selected="0">
            <x v="50"/>
          </reference>
          <reference field="2" count="1" defaultSubtotal="1">
            <x v="32"/>
          </reference>
        </references>
      </pivotArea>
    </format>
    <format dxfId="9684">
      <pivotArea dataOnly="0" labelOnly="1" fieldPosition="0">
        <references count="2">
          <reference field="0" count="1" selected="0">
            <x v="51"/>
          </reference>
          <reference field="2" count="1" defaultSubtotal="1">
            <x v="6"/>
          </reference>
        </references>
      </pivotArea>
    </format>
    <format dxfId="9683">
      <pivotArea dataOnly="0" labelOnly="1" fieldPosition="0">
        <references count="2">
          <reference field="0" count="1" selected="0">
            <x v="52"/>
          </reference>
          <reference field="2" count="1" defaultSubtotal="1">
            <x v="44"/>
          </reference>
        </references>
      </pivotArea>
    </format>
    <format dxfId="9682">
      <pivotArea dataOnly="0" labelOnly="1" fieldPosition="0">
        <references count="2">
          <reference field="0" count="1" selected="0">
            <x v="53"/>
          </reference>
          <reference field="2" count="1" defaultSubtotal="1">
            <x v="23"/>
          </reference>
        </references>
      </pivotArea>
    </format>
    <format dxfId="9681">
      <pivotArea dataOnly="0" labelOnly="1" fieldPosition="0">
        <references count="2">
          <reference field="0" count="1" selected="0">
            <x v="54"/>
          </reference>
          <reference field="2" count="1" defaultSubtotal="1">
            <x v="14"/>
          </reference>
        </references>
      </pivotArea>
    </format>
    <format dxfId="9680">
      <pivotArea dataOnly="0" labelOnly="1" fieldPosition="0">
        <references count="2">
          <reference field="0" count="1" selected="0">
            <x v="55"/>
          </reference>
          <reference field="2" count="1" defaultSubtotal="1">
            <x v="63"/>
          </reference>
        </references>
      </pivotArea>
    </format>
    <format dxfId="9679">
      <pivotArea dataOnly="0" labelOnly="1" fieldPosition="0">
        <references count="2">
          <reference field="0" count="1" selected="0">
            <x v="56"/>
          </reference>
          <reference field="2" count="1" defaultSubtotal="1">
            <x v="64"/>
          </reference>
        </references>
      </pivotArea>
    </format>
    <format dxfId="9678">
      <pivotArea dataOnly="0" labelOnly="1" fieldPosition="0">
        <references count="2">
          <reference field="0" count="1" selected="0">
            <x v="57"/>
          </reference>
          <reference field="2" count="1" defaultSubtotal="1">
            <x v="48"/>
          </reference>
        </references>
      </pivotArea>
    </format>
    <format dxfId="9677">
      <pivotArea dataOnly="0" labelOnly="1" fieldPosition="0">
        <references count="2">
          <reference field="0" count="1" selected="0">
            <x v="58"/>
          </reference>
          <reference field="2" count="1" defaultSubtotal="1">
            <x v="15"/>
          </reference>
        </references>
      </pivotArea>
    </format>
    <format dxfId="9676">
      <pivotArea dataOnly="0" labelOnly="1" fieldPosition="0">
        <references count="2">
          <reference field="0" count="1" selected="0">
            <x v="59"/>
          </reference>
          <reference field="2" count="1" defaultSubtotal="1">
            <x v="30"/>
          </reference>
        </references>
      </pivotArea>
    </format>
    <format dxfId="9675">
      <pivotArea dataOnly="0" labelOnly="1" fieldPosition="0">
        <references count="2">
          <reference field="0" count="1" selected="0">
            <x v="60"/>
          </reference>
          <reference field="2" count="1" defaultSubtotal="1">
            <x v="27"/>
          </reference>
        </references>
      </pivotArea>
    </format>
    <format dxfId="9674">
      <pivotArea dataOnly="0" labelOnly="1" fieldPosition="0">
        <references count="2">
          <reference field="0" count="1" selected="0">
            <x v="61"/>
          </reference>
          <reference field="2" count="1" defaultSubtotal="1">
            <x v="1"/>
          </reference>
        </references>
      </pivotArea>
    </format>
    <format dxfId="9673">
      <pivotArea dataOnly="0" labelOnly="1" fieldPosition="0">
        <references count="2">
          <reference field="0" count="1" selected="0">
            <x v="62"/>
          </reference>
          <reference field="2" count="1" defaultSubtotal="1">
            <x v="59"/>
          </reference>
        </references>
      </pivotArea>
    </format>
    <format dxfId="9672">
      <pivotArea dataOnly="0" labelOnly="1" fieldPosition="0">
        <references count="2">
          <reference field="0" count="1" selected="0">
            <x v="63"/>
          </reference>
          <reference field="2" count="1" defaultSubtotal="1">
            <x v="21"/>
          </reference>
        </references>
      </pivotArea>
    </format>
    <format dxfId="9671">
      <pivotArea dataOnly="0" labelOnly="1" fieldPosition="0">
        <references count="2">
          <reference field="0" count="1" selected="0">
            <x v="65"/>
          </reference>
          <reference field="2" count="1" defaultSubtotal="1">
            <x v="11"/>
          </reference>
        </references>
      </pivotArea>
    </format>
    <format dxfId="9670">
      <pivotArea dataOnly="0" labelOnly="1" fieldPosition="0">
        <references count="2">
          <reference field="0" count="1" selected="0">
            <x v="67"/>
          </reference>
          <reference field="2" count="1" defaultSubtotal="1">
            <x v="56"/>
          </reference>
        </references>
      </pivotArea>
    </format>
    <format dxfId="9669">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9668">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9667">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9666">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9665">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9664">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9663">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9662">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9661">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9660">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9659">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9658">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9657">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9656">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9655">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9654">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9653">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9652">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9651">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9650">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9649">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9648">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9647">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9646">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9645">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9644">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9643">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9642">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9641">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9640">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9639">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9638">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9637">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9636">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9635">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9634">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9633">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9632">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9631">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9630">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9629">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9628">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9627">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9626">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9625">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9624">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9623">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9622">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9621">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9620">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9619">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9618">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9617">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9616">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9615">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9614">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9613">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9612">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9611">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9610">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9609">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9608">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9607">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9606">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9605">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9604">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9603">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9602">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9601">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9600">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959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959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959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959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959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959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959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9592">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959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959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958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958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958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958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958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958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958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958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958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958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957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957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957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957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957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957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957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957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957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957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956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956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956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956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956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956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956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956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956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956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955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955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955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955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9555">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9554">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9553">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9552">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9551">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9550">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9549">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9548">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9547">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9546">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9545">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9544">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954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954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954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954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953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953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953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953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953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953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953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953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953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953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952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952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952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952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9525">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9524">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9523">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9522">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9521">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9520">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9519">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9518">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9517">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9516">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9515">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9514">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9513">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9512">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9511">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9510">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9509">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9508">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9507">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9506">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9505">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9504">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9503">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9502">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9501">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9500">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9499">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9498">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9497">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9496">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9495">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9494">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9493">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9492">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9491">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9490">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9489">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9488">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9487">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9486">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9485">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9484">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9483">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9482">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9481">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9480">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9479">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9478">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9477">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9476">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9475">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9474">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9473">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9472">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9471">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9470">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9469">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9468">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9467">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946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946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946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946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946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946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946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945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945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945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945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945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945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9453">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9452">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9451">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9450">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9449">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9448">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944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944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944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944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944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9442">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9441">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9440">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9439">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9438">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9437">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9436">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9435">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9434">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9433">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9432">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9431">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9430">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9429">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9428">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9427">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9426">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9425">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9424">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9423">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9422">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9421">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9420">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9419">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9418">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9417">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9416">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9415">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9414">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9413">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9412">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9411">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9410">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9409">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940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940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9406">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9405">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9404">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9403">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9402">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9401">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9400">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9399">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9398">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9397">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9396">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9395">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9394">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9393">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9392">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9391">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9390">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9389">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9388">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9387">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9386">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9385">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9384">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9383">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9382">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9381">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9380">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937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937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937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937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937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937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937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937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937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9370">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9369">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9368">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9367">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9366">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936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936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936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936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936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936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935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935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935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935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9355">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9354">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9353">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9352">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9351">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9350">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9349">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9348">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9347">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9346">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9345">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9344">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9343">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9342">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9341">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9340">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9339">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9338">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9337">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9336">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9335">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9334">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9333">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9332">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9331">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9330">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9329">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9328">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9327">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9326">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9325">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9324">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9323">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9322">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9321">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9320">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9319">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9318">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9317">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9316">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9315">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9314">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9313">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9312">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9311">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9310">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9309">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9308">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9307">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9306">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9305">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9304">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9303">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9302">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9301">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9300">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9299">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9298">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9297">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9296">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9295">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9294">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9293">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9292">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9291">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9290">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9289">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9288">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9287">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9286">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9285">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9284">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9283">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9282">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9281">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9280">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9279">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9278">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9277">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9276">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9275">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9274">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9273">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9272">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9271">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9270">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9269">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9268">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9267">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9266">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9265">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9264">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9263">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9262">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9261">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9260">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9259">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9258">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9257">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9256">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9255">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9254">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9253">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9252">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9251">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9250">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9249">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9248">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9247">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9246">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9245">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9244">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9243">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9242">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9241">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9240">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9239">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9238">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9237">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9236">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9235">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9234">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9233">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9232">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9231">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9230">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9229">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9228">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9227">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9226">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9225">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9224">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9223">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9222">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9221">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9220">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9219">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9218">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9217">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9216">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9215">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9214">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9213">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9212">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9211">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9210">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9209">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9208">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9207">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9206">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9205">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9204">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9203">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9202">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9201">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9200">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9199">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9198">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9197">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9196">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9195">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9194">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9193">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9192">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9191">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9190">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9189">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9188">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9187">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9186">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9185">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9184">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9183">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9182">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9181">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9180">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9179">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9178">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9177">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9176">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9175">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917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917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917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917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917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916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916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916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9166">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9165">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9164">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9163">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9162">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9161">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9160">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9159">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9158">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9157">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9156">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915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915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915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9152">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9151">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9150">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9149">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9148">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9147">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9146">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9145">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9144">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9143">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9142">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9141">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914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913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913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9137">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9136">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913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9134">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9133">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913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913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913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9129">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912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912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9126">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9125">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9124">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9123">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9122">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912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912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911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9118">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9117">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9116">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9115">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9114">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9113">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9112">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9111">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9110">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9109">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9108">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9107">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9106">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9105">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9104">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9103">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9102">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9101">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9100">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9099">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9098">
      <pivotArea field="4" type="button" dataOnly="0" labelOnly="1" outline="0" axis="axisRow" fieldPosition="4"/>
    </format>
    <format dxfId="9097">
      <pivotArea dataOnly="0" labelOnly="1" grandRow="1" outline="0" fieldPosition="0"/>
    </format>
    <format dxfId="9096">
      <pivotArea dataOnly="0" labelOnly="1" fieldPosition="0">
        <references count="2">
          <reference field="0" count="1" selected="0">
            <x v="0"/>
          </reference>
          <reference field="2" count="1" defaultSubtotal="1">
            <x v="9"/>
          </reference>
        </references>
      </pivotArea>
    </format>
    <format dxfId="9095">
      <pivotArea dataOnly="0" labelOnly="1" fieldPosition="0">
        <references count="2">
          <reference field="0" count="1" selected="0">
            <x v="1"/>
          </reference>
          <reference field="2" count="1" defaultSubtotal="1">
            <x v="67"/>
          </reference>
        </references>
      </pivotArea>
    </format>
    <format dxfId="9094">
      <pivotArea dataOnly="0" labelOnly="1" fieldPosition="0">
        <references count="2">
          <reference field="0" count="1" selected="0">
            <x v="2"/>
          </reference>
          <reference field="2" count="1" defaultSubtotal="1">
            <x v="8"/>
          </reference>
        </references>
      </pivotArea>
    </format>
    <format dxfId="9093">
      <pivotArea dataOnly="0" labelOnly="1" fieldPosition="0">
        <references count="2">
          <reference field="0" count="1" selected="0">
            <x v="3"/>
          </reference>
          <reference field="2" count="1" defaultSubtotal="1">
            <x v="20"/>
          </reference>
        </references>
      </pivotArea>
    </format>
    <format dxfId="9092">
      <pivotArea dataOnly="0" labelOnly="1" fieldPosition="0">
        <references count="2">
          <reference field="0" count="1" selected="0">
            <x v="4"/>
          </reference>
          <reference field="2" count="1" defaultSubtotal="1">
            <x v="47"/>
          </reference>
        </references>
      </pivotArea>
    </format>
    <format dxfId="9091">
      <pivotArea dataOnly="0" labelOnly="1" fieldPosition="0">
        <references count="2">
          <reference field="0" count="1" selected="0">
            <x v="5"/>
          </reference>
          <reference field="2" count="1" defaultSubtotal="1">
            <x v="2"/>
          </reference>
        </references>
      </pivotArea>
    </format>
    <format dxfId="9090">
      <pivotArea dataOnly="0" labelOnly="1" fieldPosition="0">
        <references count="2">
          <reference field="0" count="1" selected="0">
            <x v="6"/>
          </reference>
          <reference field="2" count="1" defaultSubtotal="1">
            <x v="43"/>
          </reference>
        </references>
      </pivotArea>
    </format>
    <format dxfId="9089">
      <pivotArea dataOnly="0" labelOnly="1" fieldPosition="0">
        <references count="2">
          <reference field="0" count="1" selected="0">
            <x v="7"/>
          </reference>
          <reference field="2" count="1" defaultSubtotal="1">
            <x v="17"/>
          </reference>
        </references>
      </pivotArea>
    </format>
    <format dxfId="9088">
      <pivotArea dataOnly="0" labelOnly="1" fieldPosition="0">
        <references count="2">
          <reference field="0" count="1" selected="0">
            <x v="8"/>
          </reference>
          <reference field="2" count="1" defaultSubtotal="1">
            <x v="26"/>
          </reference>
        </references>
      </pivotArea>
    </format>
    <format dxfId="9087">
      <pivotArea dataOnly="0" labelOnly="1" fieldPosition="0">
        <references count="2">
          <reference field="0" count="1" selected="0">
            <x v="8"/>
          </reference>
          <reference field="2" count="1" defaultSubtotal="1">
            <x v="68"/>
          </reference>
        </references>
      </pivotArea>
    </format>
    <format dxfId="9086">
      <pivotArea dataOnly="0" labelOnly="1" fieldPosition="0">
        <references count="2">
          <reference field="0" count="1" selected="0">
            <x v="9"/>
          </reference>
          <reference field="2" count="1" defaultSubtotal="1">
            <x v="13"/>
          </reference>
        </references>
      </pivotArea>
    </format>
    <format dxfId="9085">
      <pivotArea dataOnly="0" labelOnly="1" fieldPosition="0">
        <references count="2">
          <reference field="0" count="1" selected="0">
            <x v="10"/>
          </reference>
          <reference field="2" count="1" defaultSubtotal="1">
            <x v="41"/>
          </reference>
        </references>
      </pivotArea>
    </format>
    <format dxfId="9084">
      <pivotArea dataOnly="0" labelOnly="1" fieldPosition="0">
        <references count="2">
          <reference field="0" count="1" selected="0">
            <x v="11"/>
          </reference>
          <reference field="2" count="1" defaultSubtotal="1">
            <x v="54"/>
          </reference>
        </references>
      </pivotArea>
    </format>
    <format dxfId="9083">
      <pivotArea dataOnly="0" labelOnly="1" fieldPosition="0">
        <references count="2">
          <reference field="0" count="1" selected="0">
            <x v="12"/>
          </reference>
          <reference field="2" count="1" defaultSubtotal="1">
            <x v="22"/>
          </reference>
        </references>
      </pivotArea>
    </format>
    <format dxfId="9082">
      <pivotArea dataOnly="0" labelOnly="1" fieldPosition="0">
        <references count="2">
          <reference field="0" count="1" selected="0">
            <x v="13"/>
          </reference>
          <reference field="2" count="1" defaultSubtotal="1">
            <x v="16"/>
          </reference>
        </references>
      </pivotArea>
    </format>
    <format dxfId="9081">
      <pivotArea dataOnly="0" labelOnly="1" fieldPosition="0">
        <references count="2">
          <reference field="0" count="1" selected="0">
            <x v="14"/>
          </reference>
          <reference field="2" count="1" defaultSubtotal="1">
            <x v="4"/>
          </reference>
        </references>
      </pivotArea>
    </format>
    <format dxfId="9080">
      <pivotArea dataOnly="0" labelOnly="1" fieldPosition="0">
        <references count="2">
          <reference field="0" count="1" selected="0">
            <x v="15"/>
          </reference>
          <reference field="2" count="1" defaultSubtotal="1">
            <x v="42"/>
          </reference>
        </references>
      </pivotArea>
    </format>
    <format dxfId="9079">
      <pivotArea dataOnly="0" labelOnly="1" fieldPosition="0">
        <references count="2">
          <reference field="0" count="1" selected="0">
            <x v="16"/>
          </reference>
          <reference field="2" count="1" defaultSubtotal="1">
            <x v="36"/>
          </reference>
        </references>
      </pivotArea>
    </format>
    <format dxfId="9078">
      <pivotArea dataOnly="0" labelOnly="1" fieldPosition="0">
        <references count="2">
          <reference field="0" count="1" selected="0">
            <x v="17"/>
          </reference>
          <reference field="2" count="1" defaultSubtotal="1">
            <x v="5"/>
          </reference>
        </references>
      </pivotArea>
    </format>
    <format dxfId="9077">
      <pivotArea dataOnly="0" labelOnly="1" fieldPosition="0">
        <references count="2">
          <reference field="0" count="1" selected="0">
            <x v="18"/>
          </reference>
          <reference field="2" count="1" defaultSubtotal="1">
            <x v="33"/>
          </reference>
        </references>
      </pivotArea>
    </format>
    <format dxfId="9076">
      <pivotArea dataOnly="0" labelOnly="1" fieldPosition="0">
        <references count="2">
          <reference field="0" count="1" selected="0">
            <x v="19"/>
          </reference>
          <reference field="2" count="1" defaultSubtotal="1">
            <x v="0"/>
          </reference>
        </references>
      </pivotArea>
    </format>
    <format dxfId="9075">
      <pivotArea dataOnly="0" labelOnly="1" fieldPosition="0">
        <references count="2">
          <reference field="0" count="1" selected="0">
            <x v="19"/>
          </reference>
          <reference field="2" count="1" defaultSubtotal="1">
            <x v="69"/>
          </reference>
        </references>
      </pivotArea>
    </format>
    <format dxfId="9074">
      <pivotArea dataOnly="0" labelOnly="1" fieldPosition="0">
        <references count="2">
          <reference field="0" count="1" selected="0">
            <x v="20"/>
          </reference>
          <reference field="2" count="1" defaultSubtotal="1">
            <x v="46"/>
          </reference>
        </references>
      </pivotArea>
    </format>
    <format dxfId="9073">
      <pivotArea dataOnly="0" labelOnly="1" fieldPosition="0">
        <references count="2">
          <reference field="0" count="1" selected="0">
            <x v="21"/>
          </reference>
          <reference field="2" count="1" defaultSubtotal="1">
            <x v="31"/>
          </reference>
        </references>
      </pivotArea>
    </format>
    <format dxfId="9072">
      <pivotArea dataOnly="0" labelOnly="1" fieldPosition="0">
        <references count="2">
          <reference field="0" count="1" selected="0">
            <x v="22"/>
          </reference>
          <reference field="2" count="1" defaultSubtotal="1">
            <x v="34"/>
          </reference>
        </references>
      </pivotArea>
    </format>
    <format dxfId="9071">
      <pivotArea dataOnly="0" labelOnly="1" fieldPosition="0">
        <references count="2">
          <reference field="0" count="1" selected="0">
            <x v="23"/>
          </reference>
          <reference field="2" count="1" defaultSubtotal="1">
            <x v="52"/>
          </reference>
        </references>
      </pivotArea>
    </format>
    <format dxfId="9070">
      <pivotArea dataOnly="0" labelOnly="1" fieldPosition="0">
        <references count="2">
          <reference field="0" count="1" selected="0">
            <x v="24"/>
          </reference>
          <reference field="2" count="1" defaultSubtotal="1">
            <x v="40"/>
          </reference>
        </references>
      </pivotArea>
    </format>
    <format dxfId="9069">
      <pivotArea dataOnly="0" labelOnly="1" fieldPosition="0">
        <references count="2">
          <reference field="0" count="1" selected="0">
            <x v="25"/>
          </reference>
          <reference field="2" count="1" defaultSubtotal="1">
            <x v="50"/>
          </reference>
        </references>
      </pivotArea>
    </format>
    <format dxfId="9068">
      <pivotArea dataOnly="0" labelOnly="1" fieldPosition="0">
        <references count="2">
          <reference field="0" count="1" selected="0">
            <x v="26"/>
          </reference>
          <reference field="2" count="1" defaultSubtotal="1">
            <x v="49"/>
          </reference>
        </references>
      </pivotArea>
    </format>
    <format dxfId="9067">
      <pivotArea dataOnly="0" labelOnly="1" fieldPosition="0">
        <references count="2">
          <reference field="0" count="1" selected="0">
            <x v="27"/>
          </reference>
          <reference field="2" count="1" defaultSubtotal="1">
            <x v="39"/>
          </reference>
        </references>
      </pivotArea>
    </format>
    <format dxfId="9066">
      <pivotArea dataOnly="0" labelOnly="1" fieldPosition="0">
        <references count="2">
          <reference field="0" count="1" selected="0">
            <x v="28"/>
          </reference>
          <reference field="2" count="1" defaultSubtotal="1">
            <x v="58"/>
          </reference>
        </references>
      </pivotArea>
    </format>
    <format dxfId="9065">
      <pivotArea dataOnly="0" labelOnly="1" fieldPosition="0">
        <references count="2">
          <reference field="0" count="1" selected="0">
            <x v="29"/>
          </reference>
          <reference field="2" count="1" defaultSubtotal="1">
            <x v="66"/>
          </reference>
        </references>
      </pivotArea>
    </format>
    <format dxfId="9064">
      <pivotArea dataOnly="0" labelOnly="1" fieldPosition="0">
        <references count="2">
          <reference field="0" count="1" selected="0">
            <x v="30"/>
          </reference>
          <reference field="2" count="1" defaultSubtotal="1">
            <x v="65"/>
          </reference>
        </references>
      </pivotArea>
    </format>
    <format dxfId="9063">
      <pivotArea dataOnly="0" labelOnly="1" fieldPosition="0">
        <references count="2">
          <reference field="0" count="1" selected="0">
            <x v="31"/>
          </reference>
          <reference field="2" count="1" defaultSubtotal="1">
            <x v="35"/>
          </reference>
        </references>
      </pivotArea>
    </format>
    <format dxfId="9062">
      <pivotArea dataOnly="0" labelOnly="1" fieldPosition="0">
        <references count="2">
          <reference field="0" count="1" selected="0">
            <x v="32"/>
          </reference>
          <reference field="2" count="1" defaultSubtotal="1">
            <x v="10"/>
          </reference>
        </references>
      </pivotArea>
    </format>
    <format dxfId="9061">
      <pivotArea dataOnly="0" labelOnly="1" fieldPosition="0">
        <references count="2">
          <reference field="0" count="1" selected="0">
            <x v="33"/>
          </reference>
          <reference field="2" count="1" defaultSubtotal="1">
            <x v="38"/>
          </reference>
        </references>
      </pivotArea>
    </format>
    <format dxfId="9060">
      <pivotArea dataOnly="0" labelOnly="1" fieldPosition="0">
        <references count="2">
          <reference field="0" count="1" selected="0">
            <x v="34"/>
          </reference>
          <reference field="2" count="1" defaultSubtotal="1">
            <x v="18"/>
          </reference>
        </references>
      </pivotArea>
    </format>
    <format dxfId="9059">
      <pivotArea dataOnly="0" labelOnly="1" fieldPosition="0">
        <references count="2">
          <reference field="0" count="1" selected="0">
            <x v="35"/>
          </reference>
          <reference field="2" count="1" defaultSubtotal="1">
            <x v="57"/>
          </reference>
        </references>
      </pivotArea>
    </format>
    <format dxfId="9058">
      <pivotArea dataOnly="0" labelOnly="1" fieldPosition="0">
        <references count="2">
          <reference field="0" count="1" selected="0">
            <x v="36"/>
          </reference>
          <reference field="2" count="1" defaultSubtotal="1">
            <x v="55"/>
          </reference>
        </references>
      </pivotArea>
    </format>
    <format dxfId="9057">
      <pivotArea dataOnly="0" labelOnly="1" fieldPosition="0">
        <references count="2">
          <reference field="0" count="1" selected="0">
            <x v="37"/>
          </reference>
          <reference field="2" count="1" defaultSubtotal="1">
            <x v="61"/>
          </reference>
        </references>
      </pivotArea>
    </format>
    <format dxfId="9056">
      <pivotArea dataOnly="0" labelOnly="1" fieldPosition="0">
        <references count="2">
          <reference field="0" count="1" selected="0">
            <x v="38"/>
          </reference>
          <reference field="2" count="1" defaultSubtotal="1">
            <x v="19"/>
          </reference>
        </references>
      </pivotArea>
    </format>
    <format dxfId="9055">
      <pivotArea dataOnly="0" labelOnly="1" fieldPosition="0">
        <references count="2">
          <reference field="0" count="1" selected="0">
            <x v="39"/>
          </reference>
          <reference field="2" count="1" defaultSubtotal="1">
            <x v="3"/>
          </reference>
        </references>
      </pivotArea>
    </format>
    <format dxfId="9054">
      <pivotArea dataOnly="0" labelOnly="1" fieldPosition="0">
        <references count="2">
          <reference field="0" count="1" selected="0">
            <x v="40"/>
          </reference>
          <reference field="2" count="1" defaultSubtotal="1">
            <x v="62"/>
          </reference>
        </references>
      </pivotArea>
    </format>
    <format dxfId="9053">
      <pivotArea dataOnly="0" labelOnly="1" fieldPosition="0">
        <references count="2">
          <reference field="0" count="1" selected="0">
            <x v="41"/>
          </reference>
          <reference field="2" count="1" defaultSubtotal="1">
            <x v="51"/>
          </reference>
        </references>
      </pivotArea>
    </format>
    <format dxfId="9052">
      <pivotArea dataOnly="0" labelOnly="1" fieldPosition="0">
        <references count="2">
          <reference field="0" count="1" selected="0">
            <x v="42"/>
          </reference>
          <reference field="2" count="1" defaultSubtotal="1">
            <x v="28"/>
          </reference>
        </references>
      </pivotArea>
    </format>
    <format dxfId="9051">
      <pivotArea dataOnly="0" labelOnly="1" fieldPosition="0">
        <references count="2">
          <reference field="0" count="1" selected="0">
            <x v="43"/>
          </reference>
          <reference field="2" count="1" defaultSubtotal="1">
            <x v="53"/>
          </reference>
        </references>
      </pivotArea>
    </format>
    <format dxfId="9050">
      <pivotArea dataOnly="0" labelOnly="1" fieldPosition="0">
        <references count="2">
          <reference field="0" count="1" selected="0">
            <x v="44"/>
          </reference>
          <reference field="2" count="1" defaultSubtotal="1">
            <x v="7"/>
          </reference>
        </references>
      </pivotArea>
    </format>
    <format dxfId="9049">
      <pivotArea dataOnly="0" labelOnly="1" fieldPosition="0">
        <references count="2">
          <reference field="0" count="1" selected="0">
            <x v="45"/>
          </reference>
          <reference field="2" count="1" defaultSubtotal="1">
            <x v="29"/>
          </reference>
        </references>
      </pivotArea>
    </format>
    <format dxfId="9048">
      <pivotArea dataOnly="0" labelOnly="1" fieldPosition="0">
        <references count="2">
          <reference field="0" count="1" selected="0">
            <x v="46"/>
          </reference>
          <reference field="2" count="1" defaultSubtotal="1">
            <x v="25"/>
          </reference>
        </references>
      </pivotArea>
    </format>
    <format dxfId="9047">
      <pivotArea dataOnly="0" labelOnly="1" fieldPosition="0">
        <references count="2">
          <reference field="0" count="1" selected="0">
            <x v="47"/>
          </reference>
          <reference field="2" count="1" defaultSubtotal="1">
            <x v="24"/>
          </reference>
        </references>
      </pivotArea>
    </format>
    <format dxfId="9046">
      <pivotArea dataOnly="0" labelOnly="1" fieldPosition="0">
        <references count="2">
          <reference field="0" count="1" selected="0">
            <x v="48"/>
          </reference>
          <reference field="2" count="1" defaultSubtotal="1">
            <x v="12"/>
          </reference>
        </references>
      </pivotArea>
    </format>
    <format dxfId="9045">
      <pivotArea dataOnly="0" labelOnly="1" fieldPosition="0">
        <references count="2">
          <reference field="0" count="1" selected="0">
            <x v="49"/>
          </reference>
          <reference field="2" count="1" defaultSubtotal="1">
            <x v="37"/>
          </reference>
        </references>
      </pivotArea>
    </format>
    <format dxfId="9044">
      <pivotArea dataOnly="0" labelOnly="1" fieldPosition="0">
        <references count="2">
          <reference field="0" count="1" selected="0">
            <x v="50"/>
          </reference>
          <reference field="2" count="1" defaultSubtotal="1">
            <x v="32"/>
          </reference>
        </references>
      </pivotArea>
    </format>
    <format dxfId="9043">
      <pivotArea dataOnly="0" labelOnly="1" fieldPosition="0">
        <references count="2">
          <reference field="0" count="1" selected="0">
            <x v="51"/>
          </reference>
          <reference field="2" count="1" defaultSubtotal="1">
            <x v="6"/>
          </reference>
        </references>
      </pivotArea>
    </format>
    <format dxfId="9042">
      <pivotArea dataOnly="0" labelOnly="1" fieldPosition="0">
        <references count="2">
          <reference field="0" count="1" selected="0">
            <x v="52"/>
          </reference>
          <reference field="2" count="1" defaultSubtotal="1">
            <x v="44"/>
          </reference>
        </references>
      </pivotArea>
    </format>
    <format dxfId="9041">
      <pivotArea dataOnly="0" labelOnly="1" fieldPosition="0">
        <references count="2">
          <reference field="0" count="1" selected="0">
            <x v="53"/>
          </reference>
          <reference field="2" count="1" defaultSubtotal="1">
            <x v="23"/>
          </reference>
        </references>
      </pivotArea>
    </format>
    <format dxfId="9040">
      <pivotArea dataOnly="0" labelOnly="1" fieldPosition="0">
        <references count="2">
          <reference field="0" count="1" selected="0">
            <x v="54"/>
          </reference>
          <reference field="2" count="1" defaultSubtotal="1">
            <x v="14"/>
          </reference>
        </references>
      </pivotArea>
    </format>
    <format dxfId="9039">
      <pivotArea dataOnly="0" labelOnly="1" fieldPosition="0">
        <references count="2">
          <reference field="0" count="1" selected="0">
            <x v="55"/>
          </reference>
          <reference field="2" count="1" defaultSubtotal="1">
            <x v="63"/>
          </reference>
        </references>
      </pivotArea>
    </format>
    <format dxfId="9038">
      <pivotArea dataOnly="0" labelOnly="1" fieldPosition="0">
        <references count="2">
          <reference field="0" count="1" selected="0">
            <x v="56"/>
          </reference>
          <reference field="2" count="1" defaultSubtotal="1">
            <x v="64"/>
          </reference>
        </references>
      </pivotArea>
    </format>
    <format dxfId="9037">
      <pivotArea dataOnly="0" labelOnly="1" fieldPosition="0">
        <references count="2">
          <reference field="0" count="1" selected="0">
            <x v="57"/>
          </reference>
          <reference field="2" count="1" defaultSubtotal="1">
            <x v="48"/>
          </reference>
        </references>
      </pivotArea>
    </format>
    <format dxfId="9036">
      <pivotArea dataOnly="0" labelOnly="1" fieldPosition="0">
        <references count="2">
          <reference field="0" count="1" selected="0">
            <x v="58"/>
          </reference>
          <reference field="2" count="1" defaultSubtotal="1">
            <x v="15"/>
          </reference>
        </references>
      </pivotArea>
    </format>
    <format dxfId="9035">
      <pivotArea dataOnly="0" labelOnly="1" fieldPosition="0">
        <references count="2">
          <reference field="0" count="1" selected="0">
            <x v="59"/>
          </reference>
          <reference field="2" count="1" defaultSubtotal="1">
            <x v="30"/>
          </reference>
        </references>
      </pivotArea>
    </format>
    <format dxfId="9034">
      <pivotArea dataOnly="0" labelOnly="1" fieldPosition="0">
        <references count="2">
          <reference field="0" count="1" selected="0">
            <x v="60"/>
          </reference>
          <reference field="2" count="1" defaultSubtotal="1">
            <x v="27"/>
          </reference>
        </references>
      </pivotArea>
    </format>
    <format dxfId="9033">
      <pivotArea dataOnly="0" labelOnly="1" fieldPosition="0">
        <references count="2">
          <reference field="0" count="1" selected="0">
            <x v="61"/>
          </reference>
          <reference field="2" count="1" defaultSubtotal="1">
            <x v="1"/>
          </reference>
        </references>
      </pivotArea>
    </format>
    <format dxfId="9032">
      <pivotArea dataOnly="0" labelOnly="1" fieldPosition="0">
        <references count="2">
          <reference field="0" count="1" selected="0">
            <x v="62"/>
          </reference>
          <reference field="2" count="1" defaultSubtotal="1">
            <x v="59"/>
          </reference>
        </references>
      </pivotArea>
    </format>
    <format dxfId="9031">
      <pivotArea dataOnly="0" labelOnly="1" fieldPosition="0">
        <references count="2">
          <reference field="0" count="1" selected="0">
            <x v="63"/>
          </reference>
          <reference field="2" count="1" defaultSubtotal="1">
            <x v="21"/>
          </reference>
        </references>
      </pivotArea>
    </format>
    <format dxfId="9030">
      <pivotArea dataOnly="0" labelOnly="1" fieldPosition="0">
        <references count="2">
          <reference field="0" count="1" selected="0">
            <x v="65"/>
          </reference>
          <reference field="2" count="1" defaultSubtotal="1">
            <x v="11"/>
          </reference>
        </references>
      </pivotArea>
    </format>
    <format dxfId="9029">
      <pivotArea dataOnly="0" labelOnly="1" fieldPosition="0">
        <references count="2">
          <reference field="0" count="1" selected="0">
            <x v="67"/>
          </reference>
          <reference field="2" count="1" defaultSubtotal="1">
            <x v="56"/>
          </reference>
        </references>
      </pivotArea>
    </format>
    <format dxfId="9028">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9027">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9026">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9025">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9024">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9023">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9022">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9021">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9020">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9019">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9018">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9017">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9016">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9015">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9014">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9013">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9012">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9011">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9010">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9009">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9008">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9007">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9006">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9005">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9004">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9003">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9002">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9001">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9000">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8999">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8998">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8997">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8996">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8995">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8994">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8993">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8992">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8991">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8990">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8989">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8988">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8987">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8986">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8985">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8984">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8983">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8982">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8981">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8980">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8979">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8978">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8977">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8976">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8975">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8974">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8973">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8972">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8971">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8970">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8969">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8968">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8967">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8966">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8965">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8964">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8963">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8962">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8961">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8960">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8959">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8958">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8957">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8956">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8955">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8954">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8953">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8952">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8951">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8950">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8949">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8948">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8947">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8946">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8945">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8944">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8943">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8942">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8941">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8940">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8939">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8938">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8937">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8936">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8935">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8934">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8933">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8932">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8931">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8930">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8929">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8928">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8927">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8926">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8925">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8924">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8923">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8922">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8921">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8920">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8919">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8918">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8917">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8916">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8915">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8914">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8913">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8912">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8911">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8910">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8909">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8908">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8907">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8906">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8905">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8904">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8903">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8902">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8901">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8900">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8899">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8898">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8897">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8896">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8895">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8894">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8893">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8892">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8891">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8890">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8889">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8888">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8887">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8886">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8885">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8884">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8883">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8882">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8881">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8880">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8879">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8878">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8877">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8876">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8875">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8874">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8873">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8872">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8871">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8870">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8869">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8868">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8867">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8866">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8865">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8864">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8863">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8862">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8861">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8860">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8859">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8858">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8857">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8856">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8855">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8854">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8853">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8852">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8851">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8850">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8849">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8848">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8847">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8846">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8845">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8844">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8843">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8842">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8841">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8840">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8839">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8838">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8837">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8836">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8835">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8834">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8833">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8832">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8831">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8830">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8829">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8828">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8827">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8826">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8825">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8824">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8823">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8822">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8821">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8820">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8819">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8818">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8817">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8816">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8815">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8814">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8813">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8812">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8811">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8810">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8809">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8808">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8807">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8806">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8805">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8804">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8803">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8802">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8801">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8800">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8799">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8798">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8797">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8796">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8795">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8794">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8793">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8792">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8791">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8790">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8789">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8788">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8787">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8786">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8785">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8784">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8783">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8782">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8781">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8780">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8779">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8778">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8777">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8776">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8775">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8774">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8773">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8772">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8771">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8770">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8769">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8768">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8767">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8766">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8765">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8764">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8763">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8762">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8761">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8760">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8759">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8758">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8757">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8756">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8755">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8754">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8753">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8752">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8751">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8750">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8749">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8748">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8747">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8746">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8745">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8744">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8743">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8742">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8741">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8740">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8739">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8738">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8737">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8736">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8735">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8734">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8733">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8732">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8731">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8730">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8729">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8728">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8727">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8726">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8725">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8724">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8723">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8722">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8721">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8720">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8719">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8718">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8717">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8716">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8715">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8714">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8713">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8712">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8711">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8710">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8709">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8708">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8707">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8706">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8705">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8704">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8703">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8702">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8701">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8700">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8699">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8698">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8697">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8696">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8695">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8694">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8693">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8692">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8691">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8690">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8689">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8688">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8687">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8686">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8685">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8684">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8683">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8682">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8681">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8680">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8679">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8678">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8677">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8676">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8675">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8674">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8673">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8672">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8671">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8670">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8669">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8668">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8667">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8666">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8665">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8664">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8663">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8662">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8661">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8660">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8659">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8658">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8657">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8656">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8655">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8654">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8653">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8652">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8651">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8650">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8649">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8648">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8647">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8646">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8645">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8644">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8643">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8642">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8641">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8640">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8639">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8638">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8637">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8636">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8635">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8634">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8633">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8632">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8631">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8630">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8629">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8628">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8627">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8626">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8625">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8624">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8623">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8622">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8621">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8620">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8619">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8618">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861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861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861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861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861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861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861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861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860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8608">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8607">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8606">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8605">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8604">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8603">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8602">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8601">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8600">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8599">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8598">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8597">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8596">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8595">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8594">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8593">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8592">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8591">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8590">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8589">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8588">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8587">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8586">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8585">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8584">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8583">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8582">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8581">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8580">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8579">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8578">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8577">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8576">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8575">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8574">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8573">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8572">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8571">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8570">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8569">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8568">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8567">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8566">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8565">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8564">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8563">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8562">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8561">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8560">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8559">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8558">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8557">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8556">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8555">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8554">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8553">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8552">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8551">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8550">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8549">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8548">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8547">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854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854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8544">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8543">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8542">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8541">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8540">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8539">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8538">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8537">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8536">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8535">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8534">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8533">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8532">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8531">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8530">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8529">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8528">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8527">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8526">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8525">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8524">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8523">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8522">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8521">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8520">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8519">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8518">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8517">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8516">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8515">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8514">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8513">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8512">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8511">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8510">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8509">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8508">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8507">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8506">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8505">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8504">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8503">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8502">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8501">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8500">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849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849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849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849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849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849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8493">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8492">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8491">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8490">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8489">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8488">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8487">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8486">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8485">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8484">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8483">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8482">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8481">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8480">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8479">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8478">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8477">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8476">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8475">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8474">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8473">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8472">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8471">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8470">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8469">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8468">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8467">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8466">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8465">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8464">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8463">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8462">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8461">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8460">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8459">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8458">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8457">
      <pivotArea field="4" type="button" dataOnly="0" labelOnly="1" outline="0" axis="axisRow" fieldPosition="4"/>
    </format>
    <format dxfId="8456">
      <pivotArea dataOnly="0" labelOnly="1" grandRow="1" outline="0" fieldPosition="0"/>
    </format>
    <format dxfId="8455">
      <pivotArea dataOnly="0" labelOnly="1" fieldPosition="0">
        <references count="2">
          <reference field="0" count="1" selected="0">
            <x v="0"/>
          </reference>
          <reference field="2" count="1" defaultSubtotal="1">
            <x v="9"/>
          </reference>
        </references>
      </pivotArea>
    </format>
    <format dxfId="8454">
      <pivotArea dataOnly="0" labelOnly="1" fieldPosition="0">
        <references count="2">
          <reference field="0" count="1" selected="0">
            <x v="1"/>
          </reference>
          <reference field="2" count="1" defaultSubtotal="1">
            <x v="67"/>
          </reference>
        </references>
      </pivotArea>
    </format>
    <format dxfId="8453">
      <pivotArea dataOnly="0" labelOnly="1" fieldPosition="0">
        <references count="2">
          <reference field="0" count="1" selected="0">
            <x v="2"/>
          </reference>
          <reference field="2" count="1" defaultSubtotal="1">
            <x v="8"/>
          </reference>
        </references>
      </pivotArea>
    </format>
    <format dxfId="8452">
      <pivotArea dataOnly="0" labelOnly="1" fieldPosition="0">
        <references count="2">
          <reference field="0" count="1" selected="0">
            <x v="3"/>
          </reference>
          <reference field="2" count="1" defaultSubtotal="1">
            <x v="20"/>
          </reference>
        </references>
      </pivotArea>
    </format>
    <format dxfId="8451">
      <pivotArea dataOnly="0" labelOnly="1" fieldPosition="0">
        <references count="2">
          <reference field="0" count="1" selected="0">
            <x v="4"/>
          </reference>
          <reference field="2" count="1" defaultSubtotal="1">
            <x v="47"/>
          </reference>
        </references>
      </pivotArea>
    </format>
    <format dxfId="8450">
      <pivotArea dataOnly="0" labelOnly="1" fieldPosition="0">
        <references count="2">
          <reference field="0" count="1" selected="0">
            <x v="5"/>
          </reference>
          <reference field="2" count="1" defaultSubtotal="1">
            <x v="2"/>
          </reference>
        </references>
      </pivotArea>
    </format>
    <format dxfId="8449">
      <pivotArea dataOnly="0" labelOnly="1" fieldPosition="0">
        <references count="2">
          <reference field="0" count="1" selected="0">
            <x v="6"/>
          </reference>
          <reference field="2" count="1" defaultSubtotal="1">
            <x v="43"/>
          </reference>
        </references>
      </pivotArea>
    </format>
    <format dxfId="8448">
      <pivotArea dataOnly="0" labelOnly="1" fieldPosition="0">
        <references count="2">
          <reference field="0" count="1" selected="0">
            <x v="7"/>
          </reference>
          <reference field="2" count="1" defaultSubtotal="1">
            <x v="17"/>
          </reference>
        </references>
      </pivotArea>
    </format>
    <format dxfId="8447">
      <pivotArea dataOnly="0" labelOnly="1" fieldPosition="0">
        <references count="2">
          <reference field="0" count="1" selected="0">
            <x v="8"/>
          </reference>
          <reference field="2" count="1" defaultSubtotal="1">
            <x v="26"/>
          </reference>
        </references>
      </pivotArea>
    </format>
    <format dxfId="8446">
      <pivotArea dataOnly="0" labelOnly="1" fieldPosition="0">
        <references count="2">
          <reference field="0" count="1" selected="0">
            <x v="8"/>
          </reference>
          <reference field="2" count="1" defaultSubtotal="1">
            <x v="68"/>
          </reference>
        </references>
      </pivotArea>
    </format>
    <format dxfId="8445">
      <pivotArea dataOnly="0" labelOnly="1" fieldPosition="0">
        <references count="2">
          <reference field="0" count="1" selected="0">
            <x v="9"/>
          </reference>
          <reference field="2" count="1" defaultSubtotal="1">
            <x v="13"/>
          </reference>
        </references>
      </pivotArea>
    </format>
    <format dxfId="8444">
      <pivotArea dataOnly="0" labelOnly="1" fieldPosition="0">
        <references count="2">
          <reference field="0" count="1" selected="0">
            <x v="10"/>
          </reference>
          <reference field="2" count="1" defaultSubtotal="1">
            <x v="41"/>
          </reference>
        </references>
      </pivotArea>
    </format>
    <format dxfId="8443">
      <pivotArea dataOnly="0" labelOnly="1" fieldPosition="0">
        <references count="2">
          <reference field="0" count="1" selected="0">
            <x v="11"/>
          </reference>
          <reference field="2" count="1" defaultSubtotal="1">
            <x v="54"/>
          </reference>
        </references>
      </pivotArea>
    </format>
    <format dxfId="8442">
      <pivotArea dataOnly="0" labelOnly="1" fieldPosition="0">
        <references count="2">
          <reference field="0" count="1" selected="0">
            <x v="12"/>
          </reference>
          <reference field="2" count="1" defaultSubtotal="1">
            <x v="22"/>
          </reference>
        </references>
      </pivotArea>
    </format>
    <format dxfId="8441">
      <pivotArea dataOnly="0" labelOnly="1" fieldPosition="0">
        <references count="2">
          <reference field="0" count="1" selected="0">
            <x v="13"/>
          </reference>
          <reference field="2" count="1" defaultSubtotal="1">
            <x v="16"/>
          </reference>
        </references>
      </pivotArea>
    </format>
    <format dxfId="8440">
      <pivotArea dataOnly="0" labelOnly="1" fieldPosition="0">
        <references count="2">
          <reference field="0" count="1" selected="0">
            <x v="14"/>
          </reference>
          <reference field="2" count="1" defaultSubtotal="1">
            <x v="4"/>
          </reference>
        </references>
      </pivotArea>
    </format>
    <format dxfId="8439">
      <pivotArea dataOnly="0" labelOnly="1" fieldPosition="0">
        <references count="2">
          <reference field="0" count="1" selected="0">
            <x v="15"/>
          </reference>
          <reference field="2" count="1" defaultSubtotal="1">
            <x v="42"/>
          </reference>
        </references>
      </pivotArea>
    </format>
    <format dxfId="8438">
      <pivotArea dataOnly="0" labelOnly="1" fieldPosition="0">
        <references count="2">
          <reference field="0" count="1" selected="0">
            <x v="16"/>
          </reference>
          <reference field="2" count="1" defaultSubtotal="1">
            <x v="36"/>
          </reference>
        </references>
      </pivotArea>
    </format>
    <format dxfId="8437">
      <pivotArea dataOnly="0" labelOnly="1" fieldPosition="0">
        <references count="2">
          <reference field="0" count="1" selected="0">
            <x v="17"/>
          </reference>
          <reference field="2" count="1" defaultSubtotal="1">
            <x v="5"/>
          </reference>
        </references>
      </pivotArea>
    </format>
    <format dxfId="8436">
      <pivotArea dataOnly="0" labelOnly="1" fieldPosition="0">
        <references count="2">
          <reference field="0" count="1" selected="0">
            <x v="18"/>
          </reference>
          <reference field="2" count="1" defaultSubtotal="1">
            <x v="33"/>
          </reference>
        </references>
      </pivotArea>
    </format>
    <format dxfId="8435">
      <pivotArea dataOnly="0" labelOnly="1" fieldPosition="0">
        <references count="2">
          <reference field="0" count="1" selected="0">
            <x v="19"/>
          </reference>
          <reference field="2" count="1" defaultSubtotal="1">
            <x v="0"/>
          </reference>
        </references>
      </pivotArea>
    </format>
    <format dxfId="8434">
      <pivotArea dataOnly="0" labelOnly="1" fieldPosition="0">
        <references count="2">
          <reference field="0" count="1" selected="0">
            <x v="19"/>
          </reference>
          <reference field="2" count="1" defaultSubtotal="1">
            <x v="69"/>
          </reference>
        </references>
      </pivotArea>
    </format>
    <format dxfId="8433">
      <pivotArea dataOnly="0" labelOnly="1" fieldPosition="0">
        <references count="2">
          <reference field="0" count="1" selected="0">
            <x v="20"/>
          </reference>
          <reference field="2" count="1" defaultSubtotal="1">
            <x v="46"/>
          </reference>
        </references>
      </pivotArea>
    </format>
    <format dxfId="8432">
      <pivotArea dataOnly="0" labelOnly="1" fieldPosition="0">
        <references count="2">
          <reference field="0" count="1" selected="0">
            <x v="21"/>
          </reference>
          <reference field="2" count="1" defaultSubtotal="1">
            <x v="31"/>
          </reference>
        </references>
      </pivotArea>
    </format>
    <format dxfId="8431">
      <pivotArea dataOnly="0" labelOnly="1" fieldPosition="0">
        <references count="2">
          <reference field="0" count="1" selected="0">
            <x v="22"/>
          </reference>
          <reference field="2" count="1" defaultSubtotal="1">
            <x v="34"/>
          </reference>
        </references>
      </pivotArea>
    </format>
    <format dxfId="8430">
      <pivotArea dataOnly="0" labelOnly="1" fieldPosition="0">
        <references count="2">
          <reference field="0" count="1" selected="0">
            <x v="23"/>
          </reference>
          <reference field="2" count="1" defaultSubtotal="1">
            <x v="52"/>
          </reference>
        </references>
      </pivotArea>
    </format>
    <format dxfId="8429">
      <pivotArea dataOnly="0" labelOnly="1" fieldPosition="0">
        <references count="2">
          <reference field="0" count="1" selected="0">
            <x v="24"/>
          </reference>
          <reference field="2" count="1" defaultSubtotal="1">
            <x v="40"/>
          </reference>
        </references>
      </pivotArea>
    </format>
    <format dxfId="8428">
      <pivotArea dataOnly="0" labelOnly="1" fieldPosition="0">
        <references count="2">
          <reference field="0" count="1" selected="0">
            <x v="25"/>
          </reference>
          <reference field="2" count="1" defaultSubtotal="1">
            <x v="50"/>
          </reference>
        </references>
      </pivotArea>
    </format>
    <format dxfId="8427">
      <pivotArea dataOnly="0" labelOnly="1" fieldPosition="0">
        <references count="2">
          <reference field="0" count="1" selected="0">
            <x v="26"/>
          </reference>
          <reference field="2" count="1" defaultSubtotal="1">
            <x v="49"/>
          </reference>
        </references>
      </pivotArea>
    </format>
    <format dxfId="8426">
      <pivotArea dataOnly="0" labelOnly="1" fieldPosition="0">
        <references count="2">
          <reference field="0" count="1" selected="0">
            <x v="27"/>
          </reference>
          <reference field="2" count="1" defaultSubtotal="1">
            <x v="39"/>
          </reference>
        </references>
      </pivotArea>
    </format>
    <format dxfId="8425">
      <pivotArea dataOnly="0" labelOnly="1" fieldPosition="0">
        <references count="2">
          <reference field="0" count="1" selected="0">
            <x v="28"/>
          </reference>
          <reference field="2" count="1" defaultSubtotal="1">
            <x v="58"/>
          </reference>
        </references>
      </pivotArea>
    </format>
    <format dxfId="8424">
      <pivotArea dataOnly="0" labelOnly="1" fieldPosition="0">
        <references count="2">
          <reference field="0" count="1" selected="0">
            <x v="29"/>
          </reference>
          <reference field="2" count="1" defaultSubtotal="1">
            <x v="66"/>
          </reference>
        </references>
      </pivotArea>
    </format>
    <format dxfId="8423">
      <pivotArea dataOnly="0" labelOnly="1" fieldPosition="0">
        <references count="2">
          <reference field="0" count="1" selected="0">
            <x v="30"/>
          </reference>
          <reference field="2" count="1" defaultSubtotal="1">
            <x v="65"/>
          </reference>
        </references>
      </pivotArea>
    </format>
    <format dxfId="8422">
      <pivotArea dataOnly="0" labelOnly="1" fieldPosition="0">
        <references count="2">
          <reference field="0" count="1" selected="0">
            <x v="31"/>
          </reference>
          <reference field="2" count="1" defaultSubtotal="1">
            <x v="35"/>
          </reference>
        </references>
      </pivotArea>
    </format>
    <format dxfId="8421">
      <pivotArea dataOnly="0" labelOnly="1" fieldPosition="0">
        <references count="2">
          <reference field="0" count="1" selected="0">
            <x v="32"/>
          </reference>
          <reference field="2" count="1" defaultSubtotal="1">
            <x v="10"/>
          </reference>
        </references>
      </pivotArea>
    </format>
    <format dxfId="8420">
      <pivotArea dataOnly="0" labelOnly="1" fieldPosition="0">
        <references count="2">
          <reference field="0" count="1" selected="0">
            <x v="33"/>
          </reference>
          <reference field="2" count="1" defaultSubtotal="1">
            <x v="38"/>
          </reference>
        </references>
      </pivotArea>
    </format>
    <format dxfId="8419">
      <pivotArea dataOnly="0" labelOnly="1" fieldPosition="0">
        <references count="2">
          <reference field="0" count="1" selected="0">
            <x v="34"/>
          </reference>
          <reference field="2" count="1" defaultSubtotal="1">
            <x v="18"/>
          </reference>
        </references>
      </pivotArea>
    </format>
    <format dxfId="8418">
      <pivotArea dataOnly="0" labelOnly="1" fieldPosition="0">
        <references count="2">
          <reference field="0" count="1" selected="0">
            <x v="35"/>
          </reference>
          <reference field="2" count="1" defaultSubtotal="1">
            <x v="57"/>
          </reference>
        </references>
      </pivotArea>
    </format>
    <format dxfId="8417">
      <pivotArea dataOnly="0" labelOnly="1" fieldPosition="0">
        <references count="2">
          <reference field="0" count="1" selected="0">
            <x v="36"/>
          </reference>
          <reference field="2" count="1" defaultSubtotal="1">
            <x v="55"/>
          </reference>
        </references>
      </pivotArea>
    </format>
    <format dxfId="8416">
      <pivotArea dataOnly="0" labelOnly="1" fieldPosition="0">
        <references count="2">
          <reference field="0" count="1" selected="0">
            <x v="37"/>
          </reference>
          <reference field="2" count="1" defaultSubtotal="1">
            <x v="61"/>
          </reference>
        </references>
      </pivotArea>
    </format>
    <format dxfId="8415">
      <pivotArea dataOnly="0" labelOnly="1" fieldPosition="0">
        <references count="2">
          <reference field="0" count="1" selected="0">
            <x v="38"/>
          </reference>
          <reference field="2" count="1" defaultSubtotal="1">
            <x v="19"/>
          </reference>
        </references>
      </pivotArea>
    </format>
    <format dxfId="8414">
      <pivotArea dataOnly="0" labelOnly="1" fieldPosition="0">
        <references count="2">
          <reference field="0" count="1" selected="0">
            <x v="39"/>
          </reference>
          <reference field="2" count="1" defaultSubtotal="1">
            <x v="3"/>
          </reference>
        </references>
      </pivotArea>
    </format>
    <format dxfId="8413">
      <pivotArea dataOnly="0" labelOnly="1" fieldPosition="0">
        <references count="2">
          <reference field="0" count="1" selected="0">
            <x v="40"/>
          </reference>
          <reference field="2" count="1" defaultSubtotal="1">
            <x v="62"/>
          </reference>
        </references>
      </pivotArea>
    </format>
    <format dxfId="8412">
      <pivotArea dataOnly="0" labelOnly="1" fieldPosition="0">
        <references count="2">
          <reference field="0" count="1" selected="0">
            <x v="41"/>
          </reference>
          <reference field="2" count="1" defaultSubtotal="1">
            <x v="51"/>
          </reference>
        </references>
      </pivotArea>
    </format>
    <format dxfId="8411">
      <pivotArea dataOnly="0" labelOnly="1" fieldPosition="0">
        <references count="2">
          <reference field="0" count="1" selected="0">
            <x v="42"/>
          </reference>
          <reference field="2" count="1" defaultSubtotal="1">
            <x v="28"/>
          </reference>
        </references>
      </pivotArea>
    </format>
    <format dxfId="8410">
      <pivotArea dataOnly="0" labelOnly="1" fieldPosition="0">
        <references count="2">
          <reference field="0" count="1" selected="0">
            <x v="43"/>
          </reference>
          <reference field="2" count="1" defaultSubtotal="1">
            <x v="53"/>
          </reference>
        </references>
      </pivotArea>
    </format>
    <format dxfId="8409">
      <pivotArea dataOnly="0" labelOnly="1" fieldPosition="0">
        <references count="2">
          <reference field="0" count="1" selected="0">
            <x v="44"/>
          </reference>
          <reference field="2" count="1" defaultSubtotal="1">
            <x v="7"/>
          </reference>
        </references>
      </pivotArea>
    </format>
    <format dxfId="8408">
      <pivotArea dataOnly="0" labelOnly="1" fieldPosition="0">
        <references count="2">
          <reference field="0" count="1" selected="0">
            <x v="45"/>
          </reference>
          <reference field="2" count="1" defaultSubtotal="1">
            <x v="29"/>
          </reference>
        </references>
      </pivotArea>
    </format>
    <format dxfId="8407">
      <pivotArea dataOnly="0" labelOnly="1" fieldPosition="0">
        <references count="2">
          <reference field="0" count="1" selected="0">
            <x v="46"/>
          </reference>
          <reference field="2" count="1" defaultSubtotal="1">
            <x v="25"/>
          </reference>
        </references>
      </pivotArea>
    </format>
    <format dxfId="8406">
      <pivotArea dataOnly="0" labelOnly="1" fieldPosition="0">
        <references count="2">
          <reference field="0" count="1" selected="0">
            <x v="47"/>
          </reference>
          <reference field="2" count="1" defaultSubtotal="1">
            <x v="24"/>
          </reference>
        </references>
      </pivotArea>
    </format>
    <format dxfId="8405">
      <pivotArea dataOnly="0" labelOnly="1" fieldPosition="0">
        <references count="2">
          <reference field="0" count="1" selected="0">
            <x v="48"/>
          </reference>
          <reference field="2" count="1" defaultSubtotal="1">
            <x v="12"/>
          </reference>
        </references>
      </pivotArea>
    </format>
    <format dxfId="8404">
      <pivotArea dataOnly="0" labelOnly="1" fieldPosition="0">
        <references count="2">
          <reference field="0" count="1" selected="0">
            <x v="49"/>
          </reference>
          <reference field="2" count="1" defaultSubtotal="1">
            <x v="37"/>
          </reference>
        </references>
      </pivotArea>
    </format>
    <format dxfId="8403">
      <pivotArea dataOnly="0" labelOnly="1" fieldPosition="0">
        <references count="2">
          <reference field="0" count="1" selected="0">
            <x v="50"/>
          </reference>
          <reference field="2" count="1" defaultSubtotal="1">
            <x v="32"/>
          </reference>
        </references>
      </pivotArea>
    </format>
    <format dxfId="8402">
      <pivotArea dataOnly="0" labelOnly="1" fieldPosition="0">
        <references count="2">
          <reference field="0" count="1" selected="0">
            <x v="51"/>
          </reference>
          <reference field="2" count="1" defaultSubtotal="1">
            <x v="6"/>
          </reference>
        </references>
      </pivotArea>
    </format>
    <format dxfId="8401">
      <pivotArea dataOnly="0" labelOnly="1" fieldPosition="0">
        <references count="2">
          <reference field="0" count="1" selected="0">
            <x v="52"/>
          </reference>
          <reference field="2" count="1" defaultSubtotal="1">
            <x v="44"/>
          </reference>
        </references>
      </pivotArea>
    </format>
    <format dxfId="8400">
      <pivotArea dataOnly="0" labelOnly="1" fieldPosition="0">
        <references count="2">
          <reference field="0" count="1" selected="0">
            <x v="53"/>
          </reference>
          <reference field="2" count="1" defaultSubtotal="1">
            <x v="23"/>
          </reference>
        </references>
      </pivotArea>
    </format>
    <format dxfId="8399">
      <pivotArea dataOnly="0" labelOnly="1" fieldPosition="0">
        <references count="2">
          <reference field="0" count="1" selected="0">
            <x v="54"/>
          </reference>
          <reference field="2" count="1" defaultSubtotal="1">
            <x v="14"/>
          </reference>
        </references>
      </pivotArea>
    </format>
    <format dxfId="8398">
      <pivotArea dataOnly="0" labelOnly="1" fieldPosition="0">
        <references count="2">
          <reference field="0" count="1" selected="0">
            <x v="55"/>
          </reference>
          <reference field="2" count="1" defaultSubtotal="1">
            <x v="63"/>
          </reference>
        </references>
      </pivotArea>
    </format>
    <format dxfId="8397">
      <pivotArea dataOnly="0" labelOnly="1" fieldPosition="0">
        <references count="2">
          <reference field="0" count="1" selected="0">
            <x v="56"/>
          </reference>
          <reference field="2" count="1" defaultSubtotal="1">
            <x v="64"/>
          </reference>
        </references>
      </pivotArea>
    </format>
    <format dxfId="8396">
      <pivotArea dataOnly="0" labelOnly="1" fieldPosition="0">
        <references count="2">
          <reference field="0" count="1" selected="0">
            <x v="57"/>
          </reference>
          <reference field="2" count="1" defaultSubtotal="1">
            <x v="48"/>
          </reference>
        </references>
      </pivotArea>
    </format>
    <format dxfId="8395">
      <pivotArea dataOnly="0" labelOnly="1" fieldPosition="0">
        <references count="2">
          <reference field="0" count="1" selected="0">
            <x v="58"/>
          </reference>
          <reference field="2" count="1" defaultSubtotal="1">
            <x v="15"/>
          </reference>
        </references>
      </pivotArea>
    </format>
    <format dxfId="8394">
      <pivotArea dataOnly="0" labelOnly="1" fieldPosition="0">
        <references count="2">
          <reference field="0" count="1" selected="0">
            <x v="59"/>
          </reference>
          <reference field="2" count="1" defaultSubtotal="1">
            <x v="30"/>
          </reference>
        </references>
      </pivotArea>
    </format>
    <format dxfId="8393">
      <pivotArea dataOnly="0" labelOnly="1" fieldPosition="0">
        <references count="2">
          <reference field="0" count="1" selected="0">
            <x v="60"/>
          </reference>
          <reference field="2" count="1" defaultSubtotal="1">
            <x v="27"/>
          </reference>
        </references>
      </pivotArea>
    </format>
    <format dxfId="8392">
      <pivotArea dataOnly="0" labelOnly="1" fieldPosition="0">
        <references count="2">
          <reference field="0" count="1" selected="0">
            <x v="61"/>
          </reference>
          <reference field="2" count="1" defaultSubtotal="1">
            <x v="1"/>
          </reference>
        </references>
      </pivotArea>
    </format>
    <format dxfId="8391">
      <pivotArea dataOnly="0" labelOnly="1" fieldPosition="0">
        <references count="2">
          <reference field="0" count="1" selected="0">
            <x v="62"/>
          </reference>
          <reference field="2" count="1" defaultSubtotal="1">
            <x v="59"/>
          </reference>
        </references>
      </pivotArea>
    </format>
    <format dxfId="8390">
      <pivotArea dataOnly="0" labelOnly="1" fieldPosition="0">
        <references count="2">
          <reference field="0" count="1" selected="0">
            <x v="63"/>
          </reference>
          <reference field="2" count="1" defaultSubtotal="1">
            <x v="21"/>
          </reference>
        </references>
      </pivotArea>
    </format>
    <format dxfId="8389">
      <pivotArea dataOnly="0" labelOnly="1" fieldPosition="0">
        <references count="2">
          <reference field="0" count="1" selected="0">
            <x v="65"/>
          </reference>
          <reference field="2" count="1" defaultSubtotal="1">
            <x v="11"/>
          </reference>
        </references>
      </pivotArea>
    </format>
    <format dxfId="8388">
      <pivotArea dataOnly="0" labelOnly="1" fieldPosition="0">
        <references count="2">
          <reference field="0" count="1" selected="0">
            <x v="67"/>
          </reference>
          <reference field="2" count="1" defaultSubtotal="1">
            <x v="56"/>
          </reference>
        </references>
      </pivotArea>
    </format>
    <format dxfId="838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838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8385">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838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838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838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838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838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837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837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837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837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837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837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837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837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837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837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8369">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8368">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8367">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8366">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8365">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8364">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8363">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8362">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8361">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8360">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8359">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8358">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8357">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8356">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8355">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8354">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8353">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835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835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835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834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834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834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834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834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834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834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834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834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834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833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833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833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833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833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8334">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833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833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833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833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832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832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832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832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832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832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832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832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832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832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831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8318">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831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831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831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831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831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831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831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831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830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830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830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830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830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830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830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830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830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830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829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829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829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829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829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829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829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829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829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829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828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828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828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828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828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828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8283">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8282">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8281">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8280">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8279">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8278">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8277">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8276">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8275">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8274">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8273">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8272">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8271">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8270">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8269">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8268">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8267">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8266">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8265">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8264">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8263">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8262">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8261">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8260">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8259">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8258">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8257">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8256">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8255">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8254">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8253">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8252">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8251">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8250">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8249">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8248">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8247">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8246">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8245">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8244">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8243">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8242">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8241">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8240">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8239">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8238">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8237">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8236">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8235">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8234">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8233">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8232">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8231">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8230">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8229">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8228">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8227">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8226">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8225">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8224">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8223">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8222">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822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822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821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821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821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821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821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821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821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821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821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821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820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820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820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820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820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820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820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820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820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820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819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819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819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819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819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819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819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819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819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819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818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818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8187">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8186">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8185">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8184">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8183">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8182">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8181">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8180">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8179">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8178">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8177">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8176">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8175">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8174">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8173">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8172">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8171">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8170">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8169">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816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816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816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816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816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816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816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816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816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815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815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815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815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815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8154">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8153">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8152">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8151">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815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814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814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814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814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814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814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814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814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814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814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813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813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813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813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8135">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8134">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8133">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8132">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8131">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8130">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8129">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8128">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8127">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8126">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8125">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8124">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8123">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8122">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8121">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8120">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8119">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8118">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811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811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811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811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811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811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811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811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810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8108">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8107">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8106">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8105">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8104">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810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810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810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810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809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8098">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8097">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8096">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8095">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8094">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8093">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8092">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8091">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8090">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8089">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8088">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8087">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8086">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8085">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8084">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8083">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8082">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8081">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8080">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8079">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8078">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8077">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8076">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8075">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8074">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8073">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8072">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8071">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8070">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8069">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8068">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8067">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8066">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8065">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8064">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8063">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8062">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8061">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8060">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8059">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8058">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8057">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8056">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8055">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8054">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8053">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8052">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8051">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8050">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8049">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8048">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8047">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8046">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8045">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8044">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8043">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8042">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8041">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8040">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8039">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8038">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8037">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8036">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8035">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8034">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8033">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8032">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8031">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8030">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8029">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8028">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8027">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802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802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802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802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802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802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802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801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8018">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8017">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8016">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8015">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801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801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801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801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801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800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800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800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800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800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800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800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800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800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800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799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799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799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799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799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799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799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799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799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799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7989">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798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798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798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798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798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798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798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798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798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7979">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7978">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7977">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7976">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7975">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7974">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7973">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7972">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7971">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7970">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7969">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7968">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796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796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796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796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7963">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7962">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7961">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7960">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7959">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7958">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7957">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7956">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7955">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7954">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7953">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7952">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7951">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7950">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7949">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7948">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7947">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7946">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7945">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7944">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7943">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7942">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7941">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794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793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7938">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7937">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7936">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7935">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7934">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7933">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7932">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7931">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7930">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7929">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7928">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7927">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7926">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7925">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7924">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7923">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7922">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7921">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7920">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7919">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7918">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7917">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7916">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7915">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7914">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7913">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7912">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7911">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7910">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7909">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7908">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7907">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7906">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7905">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7904">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790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790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790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790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789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7898">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7897">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7896">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7895">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7894">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789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7892">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7891">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7890">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7889">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7888">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7887">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7886">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7885">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7884">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7883">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7882">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7881">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7880">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7879">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7878">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7877">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7876">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7875">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7874">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7873">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7872">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7871">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7870">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7869">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786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786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786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786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7864">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7863">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7862">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7861">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7860">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7859">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7858">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7857">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7856">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7855">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7854">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7853">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7852">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7851">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7850">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7849">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7848">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7847">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7846">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7845">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784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784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784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784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784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783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783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783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7836">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783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7834">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7833">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7832">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7831">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7830">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7829">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7828">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7827">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7826">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7825">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7824">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7823">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7822">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782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7820">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7819">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7818">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7817">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7816">
      <pivotArea field="4" type="button" dataOnly="0" labelOnly="1" outline="0" axis="axisRow" fieldPosition="4"/>
    </format>
    <format dxfId="7815">
      <pivotArea dataOnly="0" labelOnly="1" grandRow="1" outline="0" fieldPosition="0"/>
    </format>
    <format dxfId="7814">
      <pivotArea dataOnly="0" labelOnly="1" fieldPosition="0">
        <references count="2">
          <reference field="0" count="1" selected="0">
            <x v="0"/>
          </reference>
          <reference field="2" count="1" defaultSubtotal="1">
            <x v="9"/>
          </reference>
        </references>
      </pivotArea>
    </format>
    <format dxfId="7813">
      <pivotArea dataOnly="0" labelOnly="1" fieldPosition="0">
        <references count="2">
          <reference field="0" count="1" selected="0">
            <x v="1"/>
          </reference>
          <reference field="2" count="1" defaultSubtotal="1">
            <x v="67"/>
          </reference>
        </references>
      </pivotArea>
    </format>
    <format dxfId="7812">
      <pivotArea dataOnly="0" labelOnly="1" fieldPosition="0">
        <references count="2">
          <reference field="0" count="1" selected="0">
            <x v="2"/>
          </reference>
          <reference field="2" count="1" defaultSubtotal="1">
            <x v="8"/>
          </reference>
        </references>
      </pivotArea>
    </format>
    <format dxfId="7811">
      <pivotArea dataOnly="0" labelOnly="1" fieldPosition="0">
        <references count="2">
          <reference field="0" count="1" selected="0">
            <x v="3"/>
          </reference>
          <reference field="2" count="1" defaultSubtotal="1">
            <x v="20"/>
          </reference>
        </references>
      </pivotArea>
    </format>
    <format dxfId="7810">
      <pivotArea dataOnly="0" labelOnly="1" fieldPosition="0">
        <references count="2">
          <reference field="0" count="1" selected="0">
            <x v="4"/>
          </reference>
          <reference field="2" count="1" defaultSubtotal="1">
            <x v="47"/>
          </reference>
        </references>
      </pivotArea>
    </format>
    <format dxfId="7809">
      <pivotArea dataOnly="0" labelOnly="1" fieldPosition="0">
        <references count="2">
          <reference field="0" count="1" selected="0">
            <x v="5"/>
          </reference>
          <reference field="2" count="1" defaultSubtotal="1">
            <x v="2"/>
          </reference>
        </references>
      </pivotArea>
    </format>
    <format dxfId="7808">
      <pivotArea dataOnly="0" labelOnly="1" fieldPosition="0">
        <references count="2">
          <reference field="0" count="1" selected="0">
            <x v="6"/>
          </reference>
          <reference field="2" count="1" defaultSubtotal="1">
            <x v="43"/>
          </reference>
        </references>
      </pivotArea>
    </format>
    <format dxfId="7807">
      <pivotArea dataOnly="0" labelOnly="1" fieldPosition="0">
        <references count="2">
          <reference field="0" count="1" selected="0">
            <x v="7"/>
          </reference>
          <reference field="2" count="1" defaultSubtotal="1">
            <x v="17"/>
          </reference>
        </references>
      </pivotArea>
    </format>
    <format dxfId="7806">
      <pivotArea dataOnly="0" labelOnly="1" fieldPosition="0">
        <references count="2">
          <reference field="0" count="1" selected="0">
            <x v="8"/>
          </reference>
          <reference field="2" count="1" defaultSubtotal="1">
            <x v="26"/>
          </reference>
        </references>
      </pivotArea>
    </format>
    <format dxfId="7805">
      <pivotArea dataOnly="0" labelOnly="1" fieldPosition="0">
        <references count="2">
          <reference field="0" count="1" selected="0">
            <x v="8"/>
          </reference>
          <reference field="2" count="1" defaultSubtotal="1">
            <x v="68"/>
          </reference>
        </references>
      </pivotArea>
    </format>
    <format dxfId="7804">
      <pivotArea dataOnly="0" labelOnly="1" fieldPosition="0">
        <references count="2">
          <reference field="0" count="1" selected="0">
            <x v="9"/>
          </reference>
          <reference field="2" count="1" defaultSubtotal="1">
            <x v="13"/>
          </reference>
        </references>
      </pivotArea>
    </format>
    <format dxfId="7803">
      <pivotArea dataOnly="0" labelOnly="1" fieldPosition="0">
        <references count="2">
          <reference field="0" count="1" selected="0">
            <x v="10"/>
          </reference>
          <reference field="2" count="1" defaultSubtotal="1">
            <x v="41"/>
          </reference>
        </references>
      </pivotArea>
    </format>
    <format dxfId="7802">
      <pivotArea dataOnly="0" labelOnly="1" fieldPosition="0">
        <references count="2">
          <reference field="0" count="1" selected="0">
            <x v="11"/>
          </reference>
          <reference field="2" count="1" defaultSubtotal="1">
            <x v="54"/>
          </reference>
        </references>
      </pivotArea>
    </format>
    <format dxfId="7801">
      <pivotArea dataOnly="0" labelOnly="1" fieldPosition="0">
        <references count="2">
          <reference field="0" count="1" selected="0">
            <x v="12"/>
          </reference>
          <reference field="2" count="1" defaultSubtotal="1">
            <x v="22"/>
          </reference>
        </references>
      </pivotArea>
    </format>
    <format dxfId="7800">
      <pivotArea dataOnly="0" labelOnly="1" fieldPosition="0">
        <references count="2">
          <reference field="0" count="1" selected="0">
            <x v="13"/>
          </reference>
          <reference field="2" count="1" defaultSubtotal="1">
            <x v="16"/>
          </reference>
        </references>
      </pivotArea>
    </format>
    <format dxfId="7799">
      <pivotArea dataOnly="0" labelOnly="1" fieldPosition="0">
        <references count="2">
          <reference field="0" count="1" selected="0">
            <x v="14"/>
          </reference>
          <reference field="2" count="1" defaultSubtotal="1">
            <x v="4"/>
          </reference>
        </references>
      </pivotArea>
    </format>
    <format dxfId="7798">
      <pivotArea dataOnly="0" labelOnly="1" fieldPosition="0">
        <references count="2">
          <reference field="0" count="1" selected="0">
            <x v="15"/>
          </reference>
          <reference field="2" count="1" defaultSubtotal="1">
            <x v="42"/>
          </reference>
        </references>
      </pivotArea>
    </format>
    <format dxfId="7797">
      <pivotArea dataOnly="0" labelOnly="1" fieldPosition="0">
        <references count="2">
          <reference field="0" count="1" selected="0">
            <x v="16"/>
          </reference>
          <reference field="2" count="1" defaultSubtotal="1">
            <x v="36"/>
          </reference>
        </references>
      </pivotArea>
    </format>
    <format dxfId="7796">
      <pivotArea dataOnly="0" labelOnly="1" fieldPosition="0">
        <references count="2">
          <reference field="0" count="1" selected="0">
            <x v="17"/>
          </reference>
          <reference field="2" count="1" defaultSubtotal="1">
            <x v="5"/>
          </reference>
        </references>
      </pivotArea>
    </format>
    <format dxfId="7795">
      <pivotArea dataOnly="0" labelOnly="1" fieldPosition="0">
        <references count="2">
          <reference field="0" count="1" selected="0">
            <x v="18"/>
          </reference>
          <reference field="2" count="1" defaultSubtotal="1">
            <x v="33"/>
          </reference>
        </references>
      </pivotArea>
    </format>
    <format dxfId="7794">
      <pivotArea dataOnly="0" labelOnly="1" fieldPosition="0">
        <references count="2">
          <reference field="0" count="1" selected="0">
            <x v="19"/>
          </reference>
          <reference field="2" count="1" defaultSubtotal="1">
            <x v="0"/>
          </reference>
        </references>
      </pivotArea>
    </format>
    <format dxfId="7793">
      <pivotArea dataOnly="0" labelOnly="1" fieldPosition="0">
        <references count="2">
          <reference field="0" count="1" selected="0">
            <x v="19"/>
          </reference>
          <reference field="2" count="1" defaultSubtotal="1">
            <x v="69"/>
          </reference>
        </references>
      </pivotArea>
    </format>
    <format dxfId="7792">
      <pivotArea dataOnly="0" labelOnly="1" fieldPosition="0">
        <references count="2">
          <reference field="0" count="1" selected="0">
            <x v="20"/>
          </reference>
          <reference field="2" count="1" defaultSubtotal="1">
            <x v="46"/>
          </reference>
        </references>
      </pivotArea>
    </format>
    <format dxfId="7791">
      <pivotArea dataOnly="0" labelOnly="1" fieldPosition="0">
        <references count="2">
          <reference field="0" count="1" selected="0">
            <x v="21"/>
          </reference>
          <reference field="2" count="1" defaultSubtotal="1">
            <x v="31"/>
          </reference>
        </references>
      </pivotArea>
    </format>
    <format dxfId="7790">
      <pivotArea dataOnly="0" labelOnly="1" fieldPosition="0">
        <references count="2">
          <reference field="0" count="1" selected="0">
            <x v="22"/>
          </reference>
          <reference field="2" count="1" defaultSubtotal="1">
            <x v="34"/>
          </reference>
        </references>
      </pivotArea>
    </format>
    <format dxfId="7789">
      <pivotArea dataOnly="0" labelOnly="1" fieldPosition="0">
        <references count="2">
          <reference field="0" count="1" selected="0">
            <x v="23"/>
          </reference>
          <reference field="2" count="1" defaultSubtotal="1">
            <x v="52"/>
          </reference>
        </references>
      </pivotArea>
    </format>
    <format dxfId="7788">
      <pivotArea dataOnly="0" labelOnly="1" fieldPosition="0">
        <references count="2">
          <reference field="0" count="1" selected="0">
            <x v="24"/>
          </reference>
          <reference field="2" count="1" defaultSubtotal="1">
            <x v="40"/>
          </reference>
        </references>
      </pivotArea>
    </format>
    <format dxfId="7787">
      <pivotArea dataOnly="0" labelOnly="1" fieldPosition="0">
        <references count="2">
          <reference field="0" count="1" selected="0">
            <x v="25"/>
          </reference>
          <reference field="2" count="1" defaultSubtotal="1">
            <x v="50"/>
          </reference>
        </references>
      </pivotArea>
    </format>
    <format dxfId="7786">
      <pivotArea dataOnly="0" labelOnly="1" fieldPosition="0">
        <references count="2">
          <reference field="0" count="1" selected="0">
            <x v="26"/>
          </reference>
          <reference field="2" count="1" defaultSubtotal="1">
            <x v="49"/>
          </reference>
        </references>
      </pivotArea>
    </format>
    <format dxfId="7785">
      <pivotArea dataOnly="0" labelOnly="1" fieldPosition="0">
        <references count="2">
          <reference field="0" count="1" selected="0">
            <x v="27"/>
          </reference>
          <reference field="2" count="1" defaultSubtotal="1">
            <x v="39"/>
          </reference>
        </references>
      </pivotArea>
    </format>
    <format dxfId="7784">
      <pivotArea dataOnly="0" labelOnly="1" fieldPosition="0">
        <references count="2">
          <reference field="0" count="1" selected="0">
            <x v="28"/>
          </reference>
          <reference field="2" count="1" defaultSubtotal="1">
            <x v="58"/>
          </reference>
        </references>
      </pivotArea>
    </format>
    <format dxfId="7783">
      <pivotArea dataOnly="0" labelOnly="1" fieldPosition="0">
        <references count="2">
          <reference field="0" count="1" selected="0">
            <x v="29"/>
          </reference>
          <reference field="2" count="1" defaultSubtotal="1">
            <x v="66"/>
          </reference>
        </references>
      </pivotArea>
    </format>
    <format dxfId="7782">
      <pivotArea dataOnly="0" labelOnly="1" fieldPosition="0">
        <references count="2">
          <reference field="0" count="1" selected="0">
            <x v="30"/>
          </reference>
          <reference field="2" count="1" defaultSubtotal="1">
            <x v="65"/>
          </reference>
        </references>
      </pivotArea>
    </format>
    <format dxfId="7781">
      <pivotArea dataOnly="0" labelOnly="1" fieldPosition="0">
        <references count="2">
          <reference field="0" count="1" selected="0">
            <x v="31"/>
          </reference>
          <reference field="2" count="1" defaultSubtotal="1">
            <x v="35"/>
          </reference>
        </references>
      </pivotArea>
    </format>
    <format dxfId="7780">
      <pivotArea dataOnly="0" labelOnly="1" fieldPosition="0">
        <references count="2">
          <reference field="0" count="1" selected="0">
            <x v="32"/>
          </reference>
          <reference field="2" count="1" defaultSubtotal="1">
            <x v="10"/>
          </reference>
        </references>
      </pivotArea>
    </format>
    <format dxfId="7779">
      <pivotArea dataOnly="0" labelOnly="1" fieldPosition="0">
        <references count="2">
          <reference field="0" count="1" selected="0">
            <x v="33"/>
          </reference>
          <reference field="2" count="1" defaultSubtotal="1">
            <x v="38"/>
          </reference>
        </references>
      </pivotArea>
    </format>
    <format dxfId="7778">
      <pivotArea dataOnly="0" labelOnly="1" fieldPosition="0">
        <references count="2">
          <reference field="0" count="1" selected="0">
            <x v="34"/>
          </reference>
          <reference field="2" count="1" defaultSubtotal="1">
            <x v="18"/>
          </reference>
        </references>
      </pivotArea>
    </format>
    <format dxfId="7777">
      <pivotArea dataOnly="0" labelOnly="1" fieldPosition="0">
        <references count="2">
          <reference field="0" count="1" selected="0">
            <x v="35"/>
          </reference>
          <reference field="2" count="1" defaultSubtotal="1">
            <x v="57"/>
          </reference>
        </references>
      </pivotArea>
    </format>
    <format dxfId="7776">
      <pivotArea dataOnly="0" labelOnly="1" fieldPosition="0">
        <references count="2">
          <reference field="0" count="1" selected="0">
            <x v="36"/>
          </reference>
          <reference field="2" count="1" defaultSubtotal="1">
            <x v="55"/>
          </reference>
        </references>
      </pivotArea>
    </format>
    <format dxfId="7775">
      <pivotArea dataOnly="0" labelOnly="1" fieldPosition="0">
        <references count="2">
          <reference field="0" count="1" selected="0">
            <x v="37"/>
          </reference>
          <reference field="2" count="1" defaultSubtotal="1">
            <x v="61"/>
          </reference>
        </references>
      </pivotArea>
    </format>
    <format dxfId="7774">
      <pivotArea dataOnly="0" labelOnly="1" fieldPosition="0">
        <references count="2">
          <reference field="0" count="1" selected="0">
            <x v="38"/>
          </reference>
          <reference field="2" count="1" defaultSubtotal="1">
            <x v="19"/>
          </reference>
        </references>
      </pivotArea>
    </format>
    <format dxfId="7773">
      <pivotArea dataOnly="0" labelOnly="1" fieldPosition="0">
        <references count="2">
          <reference field="0" count="1" selected="0">
            <x v="39"/>
          </reference>
          <reference field="2" count="1" defaultSubtotal="1">
            <x v="3"/>
          </reference>
        </references>
      </pivotArea>
    </format>
    <format dxfId="7772">
      <pivotArea dataOnly="0" labelOnly="1" fieldPosition="0">
        <references count="2">
          <reference field="0" count="1" selected="0">
            <x v="40"/>
          </reference>
          <reference field="2" count="1" defaultSubtotal="1">
            <x v="62"/>
          </reference>
        </references>
      </pivotArea>
    </format>
    <format dxfId="7771">
      <pivotArea dataOnly="0" labelOnly="1" fieldPosition="0">
        <references count="2">
          <reference field="0" count="1" selected="0">
            <x v="41"/>
          </reference>
          <reference field="2" count="1" defaultSubtotal="1">
            <x v="51"/>
          </reference>
        </references>
      </pivotArea>
    </format>
    <format dxfId="7770">
      <pivotArea dataOnly="0" labelOnly="1" fieldPosition="0">
        <references count="2">
          <reference field="0" count="1" selected="0">
            <x v="42"/>
          </reference>
          <reference field="2" count="1" defaultSubtotal="1">
            <x v="28"/>
          </reference>
        </references>
      </pivotArea>
    </format>
    <format dxfId="7769">
      <pivotArea dataOnly="0" labelOnly="1" fieldPosition="0">
        <references count="2">
          <reference field="0" count="1" selected="0">
            <x v="43"/>
          </reference>
          <reference field="2" count="1" defaultSubtotal="1">
            <x v="53"/>
          </reference>
        </references>
      </pivotArea>
    </format>
    <format dxfId="7768">
      <pivotArea dataOnly="0" labelOnly="1" fieldPosition="0">
        <references count="2">
          <reference field="0" count="1" selected="0">
            <x v="44"/>
          </reference>
          <reference field="2" count="1" defaultSubtotal="1">
            <x v="7"/>
          </reference>
        </references>
      </pivotArea>
    </format>
    <format dxfId="7767">
      <pivotArea dataOnly="0" labelOnly="1" fieldPosition="0">
        <references count="2">
          <reference field="0" count="1" selected="0">
            <x v="45"/>
          </reference>
          <reference field="2" count="1" defaultSubtotal="1">
            <x v="29"/>
          </reference>
        </references>
      </pivotArea>
    </format>
    <format dxfId="7766">
      <pivotArea dataOnly="0" labelOnly="1" fieldPosition="0">
        <references count="2">
          <reference field="0" count="1" selected="0">
            <x v="46"/>
          </reference>
          <reference field="2" count="1" defaultSubtotal="1">
            <x v="25"/>
          </reference>
        </references>
      </pivotArea>
    </format>
    <format dxfId="7765">
      <pivotArea dataOnly="0" labelOnly="1" fieldPosition="0">
        <references count="2">
          <reference field="0" count="1" selected="0">
            <x v="47"/>
          </reference>
          <reference field="2" count="1" defaultSubtotal="1">
            <x v="24"/>
          </reference>
        </references>
      </pivotArea>
    </format>
    <format dxfId="7764">
      <pivotArea dataOnly="0" labelOnly="1" fieldPosition="0">
        <references count="2">
          <reference field="0" count="1" selected="0">
            <x v="48"/>
          </reference>
          <reference field="2" count="1" defaultSubtotal="1">
            <x v="12"/>
          </reference>
        </references>
      </pivotArea>
    </format>
    <format dxfId="7763">
      <pivotArea dataOnly="0" labelOnly="1" fieldPosition="0">
        <references count="2">
          <reference field="0" count="1" selected="0">
            <x v="49"/>
          </reference>
          <reference field="2" count="1" defaultSubtotal="1">
            <x v="37"/>
          </reference>
        </references>
      </pivotArea>
    </format>
    <format dxfId="7762">
      <pivotArea dataOnly="0" labelOnly="1" fieldPosition="0">
        <references count="2">
          <reference field="0" count="1" selected="0">
            <x v="50"/>
          </reference>
          <reference field="2" count="1" defaultSubtotal="1">
            <x v="32"/>
          </reference>
        </references>
      </pivotArea>
    </format>
    <format dxfId="7761">
      <pivotArea dataOnly="0" labelOnly="1" fieldPosition="0">
        <references count="2">
          <reference field="0" count="1" selected="0">
            <x v="51"/>
          </reference>
          <reference field="2" count="1" defaultSubtotal="1">
            <x v="6"/>
          </reference>
        </references>
      </pivotArea>
    </format>
    <format dxfId="7760">
      <pivotArea dataOnly="0" labelOnly="1" fieldPosition="0">
        <references count="2">
          <reference field="0" count="1" selected="0">
            <x v="52"/>
          </reference>
          <reference field="2" count="1" defaultSubtotal="1">
            <x v="44"/>
          </reference>
        </references>
      </pivotArea>
    </format>
    <format dxfId="7759">
      <pivotArea dataOnly="0" labelOnly="1" fieldPosition="0">
        <references count="2">
          <reference field="0" count="1" selected="0">
            <x v="53"/>
          </reference>
          <reference field="2" count="1" defaultSubtotal="1">
            <x v="23"/>
          </reference>
        </references>
      </pivotArea>
    </format>
    <format dxfId="7758">
      <pivotArea dataOnly="0" labelOnly="1" fieldPosition="0">
        <references count="2">
          <reference field="0" count="1" selected="0">
            <x v="54"/>
          </reference>
          <reference field="2" count="1" defaultSubtotal="1">
            <x v="14"/>
          </reference>
        </references>
      </pivotArea>
    </format>
    <format dxfId="7757">
      <pivotArea dataOnly="0" labelOnly="1" fieldPosition="0">
        <references count="2">
          <reference field="0" count="1" selected="0">
            <x v="55"/>
          </reference>
          <reference field="2" count="1" defaultSubtotal="1">
            <x v="63"/>
          </reference>
        </references>
      </pivotArea>
    </format>
    <format dxfId="7756">
      <pivotArea dataOnly="0" labelOnly="1" fieldPosition="0">
        <references count="2">
          <reference field="0" count="1" selected="0">
            <x v="56"/>
          </reference>
          <reference field="2" count="1" defaultSubtotal="1">
            <x v="64"/>
          </reference>
        </references>
      </pivotArea>
    </format>
    <format dxfId="7755">
      <pivotArea dataOnly="0" labelOnly="1" fieldPosition="0">
        <references count="2">
          <reference field="0" count="1" selected="0">
            <x v="57"/>
          </reference>
          <reference field="2" count="1" defaultSubtotal="1">
            <x v="48"/>
          </reference>
        </references>
      </pivotArea>
    </format>
    <format dxfId="7754">
      <pivotArea dataOnly="0" labelOnly="1" fieldPosition="0">
        <references count="2">
          <reference field="0" count="1" selected="0">
            <x v="58"/>
          </reference>
          <reference field="2" count="1" defaultSubtotal="1">
            <x v="15"/>
          </reference>
        </references>
      </pivotArea>
    </format>
    <format dxfId="7753">
      <pivotArea dataOnly="0" labelOnly="1" fieldPosition="0">
        <references count="2">
          <reference field="0" count="1" selected="0">
            <x v="59"/>
          </reference>
          <reference field="2" count="1" defaultSubtotal="1">
            <x v="30"/>
          </reference>
        </references>
      </pivotArea>
    </format>
    <format dxfId="7752">
      <pivotArea dataOnly="0" labelOnly="1" fieldPosition="0">
        <references count="2">
          <reference field="0" count="1" selected="0">
            <x v="60"/>
          </reference>
          <reference field="2" count="1" defaultSubtotal="1">
            <x v="27"/>
          </reference>
        </references>
      </pivotArea>
    </format>
    <format dxfId="7751">
      <pivotArea dataOnly="0" labelOnly="1" fieldPosition="0">
        <references count="2">
          <reference field="0" count="1" selected="0">
            <x v="61"/>
          </reference>
          <reference field="2" count="1" defaultSubtotal="1">
            <x v="1"/>
          </reference>
        </references>
      </pivotArea>
    </format>
    <format dxfId="7750">
      <pivotArea dataOnly="0" labelOnly="1" fieldPosition="0">
        <references count="2">
          <reference field="0" count="1" selected="0">
            <x v="62"/>
          </reference>
          <reference field="2" count="1" defaultSubtotal="1">
            <x v="59"/>
          </reference>
        </references>
      </pivotArea>
    </format>
    <format dxfId="7749">
      <pivotArea dataOnly="0" labelOnly="1" fieldPosition="0">
        <references count="2">
          <reference field="0" count="1" selected="0">
            <x v="63"/>
          </reference>
          <reference field="2" count="1" defaultSubtotal="1">
            <x v="21"/>
          </reference>
        </references>
      </pivotArea>
    </format>
    <format dxfId="7748">
      <pivotArea dataOnly="0" labelOnly="1" fieldPosition="0">
        <references count="2">
          <reference field="0" count="1" selected="0">
            <x v="65"/>
          </reference>
          <reference field="2" count="1" defaultSubtotal="1">
            <x v="11"/>
          </reference>
        </references>
      </pivotArea>
    </format>
    <format dxfId="7747">
      <pivotArea dataOnly="0" labelOnly="1" fieldPosition="0">
        <references count="2">
          <reference field="0" count="1" selected="0">
            <x v="67"/>
          </reference>
          <reference field="2" count="1" defaultSubtotal="1">
            <x v="56"/>
          </reference>
        </references>
      </pivotArea>
    </format>
    <format dxfId="774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774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7744">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7743">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7742">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7741">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7740">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7739">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7738">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7737">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7736">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7735">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7734">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7733">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7732">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7731">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7730">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7729">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7728">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7727">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772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7725">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7724">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7723">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7722">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7721">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7720">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7719">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7718">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771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7716">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7715">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7714">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7713">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7712">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771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771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770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770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770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770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770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770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770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770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770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770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769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769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769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769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769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769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7693">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7692">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7691">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7690">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7689">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7688">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7687">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7686">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7685">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7684">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768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768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768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768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767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767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7677">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767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767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7674">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7673">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7672">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7671">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7670">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7669">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7668">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7667">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7666">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7665">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7664">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7663">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7662">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7661">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7660">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7659">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7658">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7657">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7656">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7655">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7654">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765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765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765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765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764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764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764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764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764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764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7643">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7642">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7641">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7640">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7639">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7638">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7637">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7636">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7635">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7634">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7633">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7632">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7631">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763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762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762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762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762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762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7624">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7623">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7622">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7621">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7620">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7619">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7618">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7617">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7616">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7615">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7614">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7613">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7612">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7611">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7610">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7609">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7608">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7607">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7606">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7605">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7604">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7603">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7602">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7601">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760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759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759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759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759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759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759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759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759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759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759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758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758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758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758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758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758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758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758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758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758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757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757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757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757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757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757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757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757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757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757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756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756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756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756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756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756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756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756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756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756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755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755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755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755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755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755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755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755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755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755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754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754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754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7546">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7545">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7544">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7543">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7542">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7541">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7540">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7539">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7538">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7537">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7536">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7535">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7534">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7533">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7532">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7531">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7530">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7529">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7528">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7527">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7526">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7525">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7524">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7523">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7522">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7521">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7520">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7519">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7518">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7517">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7516">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7515">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7514">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751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751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751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7510">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7509">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7508">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7507">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7506">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7505">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7504">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7503">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7502">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7501">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7500">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7499">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7498">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7497">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7496">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7495">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7494">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7493">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7492">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7491">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7490">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7489">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7488">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7487">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7486">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748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748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748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748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748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748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747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747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7477">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7476">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7475">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7474">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7473">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7472">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7471">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7470">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7469">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7468">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7467">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746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746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746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7463">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7462">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7461">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7460">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7459">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7458">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7457">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7456">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7455">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7454">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7453">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7452">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7451">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7450">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7449">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7448">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7447">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7446">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744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744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744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7442">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7441">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7440">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743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743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743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743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743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743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743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7432">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7431">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743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742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7428">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7427">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7426">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7425">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7424">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7423">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7422">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7421">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7420">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7419">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7418">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7417">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7416">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7415">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7414">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7413">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7412">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7411">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7410">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7409">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7408">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7407">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7406">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7405">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7404">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7403">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7402">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7401">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7400">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7399">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7398">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7397">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7396">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7395">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7394">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7393">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7392">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7391">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7390">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7389">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7388">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7387">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7386">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7385">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7384">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7383">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7382">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7381">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7380">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7379">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7378">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7377">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7376">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7375">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7374">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737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737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737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737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736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736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736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736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736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736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736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736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736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736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735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735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735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735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735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735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735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735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735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735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734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7348">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734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734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734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734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734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734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734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734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733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7338">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7337">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7336">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7335">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7334">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7333">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7332">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7331">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7330">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7329">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7328">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7327">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7326">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7325">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7324">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7323">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7322">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7321">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7320">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7319">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7318">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7317">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7316">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7315">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7314">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7313">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7312">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7311">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7310">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7309">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7308">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7307">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7306">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7305">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7304">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7303">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7302">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7301">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7300">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729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729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729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729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729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729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729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729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7291">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7290">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7289">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7288">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7287">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7286">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7285">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7284">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7283">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7282">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7281">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7280">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7279">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7278">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7277">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7276">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7275">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7274">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7273">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7272">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7271">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7270">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7269">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7268">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7267">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7266">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7265">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7264">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7263">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7262">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7261">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7260">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7259">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7258">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725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725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725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725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725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725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725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725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724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724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724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724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724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724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7243">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7242">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7241">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7240">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7239">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7238">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7237">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723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723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723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723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723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723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723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7229">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7228">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7227">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7226">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7225">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7224">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7223">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7222">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7221">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7220">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7219">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7218">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7217">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7216">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7215">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7214">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7213">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7212">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721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721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720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720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720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7206">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720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720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7203">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7202">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7201">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720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719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7198">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7197">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7196">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7195">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7194">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719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719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719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719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718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718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718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7186">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7185">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718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7183">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7182">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7181">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718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717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717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717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7176">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7175">
      <pivotArea field="4" type="button" dataOnly="0" labelOnly="1" outline="0" axis="axisRow" fieldPosition="4"/>
    </format>
    <format dxfId="7174">
      <pivotArea dataOnly="0" labelOnly="1" grandRow="1" outline="0" fieldPosition="0"/>
    </format>
    <format dxfId="7173">
      <pivotArea dataOnly="0" labelOnly="1" fieldPosition="0">
        <references count="2">
          <reference field="0" count="1" selected="0">
            <x v="0"/>
          </reference>
          <reference field="2" count="1" defaultSubtotal="1">
            <x v="9"/>
          </reference>
        </references>
      </pivotArea>
    </format>
    <format dxfId="7172">
      <pivotArea dataOnly="0" labelOnly="1" fieldPosition="0">
        <references count="2">
          <reference field="0" count="1" selected="0">
            <x v="1"/>
          </reference>
          <reference field="2" count="1" defaultSubtotal="1">
            <x v="67"/>
          </reference>
        </references>
      </pivotArea>
    </format>
    <format dxfId="7171">
      <pivotArea dataOnly="0" labelOnly="1" fieldPosition="0">
        <references count="2">
          <reference field="0" count="1" selected="0">
            <x v="2"/>
          </reference>
          <reference field="2" count="1" defaultSubtotal="1">
            <x v="8"/>
          </reference>
        </references>
      </pivotArea>
    </format>
    <format dxfId="7170">
      <pivotArea dataOnly="0" labelOnly="1" fieldPosition="0">
        <references count="2">
          <reference field="0" count="1" selected="0">
            <x v="3"/>
          </reference>
          <reference field="2" count="1" defaultSubtotal="1">
            <x v="20"/>
          </reference>
        </references>
      </pivotArea>
    </format>
    <format dxfId="7169">
      <pivotArea dataOnly="0" labelOnly="1" fieldPosition="0">
        <references count="2">
          <reference field="0" count="1" selected="0">
            <x v="4"/>
          </reference>
          <reference field="2" count="1" defaultSubtotal="1">
            <x v="47"/>
          </reference>
        </references>
      </pivotArea>
    </format>
    <format dxfId="7168">
      <pivotArea dataOnly="0" labelOnly="1" fieldPosition="0">
        <references count="2">
          <reference field="0" count="1" selected="0">
            <x v="5"/>
          </reference>
          <reference field="2" count="1" defaultSubtotal="1">
            <x v="2"/>
          </reference>
        </references>
      </pivotArea>
    </format>
    <format dxfId="7167">
      <pivotArea dataOnly="0" labelOnly="1" fieldPosition="0">
        <references count="2">
          <reference field="0" count="1" selected="0">
            <x v="6"/>
          </reference>
          <reference field="2" count="1" defaultSubtotal="1">
            <x v="43"/>
          </reference>
        </references>
      </pivotArea>
    </format>
    <format dxfId="7166">
      <pivotArea dataOnly="0" labelOnly="1" fieldPosition="0">
        <references count="2">
          <reference field="0" count="1" selected="0">
            <x v="7"/>
          </reference>
          <reference field="2" count="1" defaultSubtotal="1">
            <x v="17"/>
          </reference>
        </references>
      </pivotArea>
    </format>
    <format dxfId="7165">
      <pivotArea dataOnly="0" labelOnly="1" fieldPosition="0">
        <references count="2">
          <reference field="0" count="1" selected="0">
            <x v="8"/>
          </reference>
          <reference field="2" count="1" defaultSubtotal="1">
            <x v="26"/>
          </reference>
        </references>
      </pivotArea>
    </format>
    <format dxfId="7164">
      <pivotArea dataOnly="0" labelOnly="1" fieldPosition="0">
        <references count="2">
          <reference field="0" count="1" selected="0">
            <x v="8"/>
          </reference>
          <reference field="2" count="1" defaultSubtotal="1">
            <x v="68"/>
          </reference>
        </references>
      </pivotArea>
    </format>
    <format dxfId="7163">
      <pivotArea dataOnly="0" labelOnly="1" fieldPosition="0">
        <references count="2">
          <reference field="0" count="1" selected="0">
            <x v="9"/>
          </reference>
          <reference field="2" count="1" defaultSubtotal="1">
            <x v="13"/>
          </reference>
        </references>
      </pivotArea>
    </format>
    <format dxfId="7162">
      <pivotArea dataOnly="0" labelOnly="1" fieldPosition="0">
        <references count="2">
          <reference field="0" count="1" selected="0">
            <x v="10"/>
          </reference>
          <reference field="2" count="1" defaultSubtotal="1">
            <x v="41"/>
          </reference>
        </references>
      </pivotArea>
    </format>
    <format dxfId="7161">
      <pivotArea dataOnly="0" labelOnly="1" fieldPosition="0">
        <references count="2">
          <reference field="0" count="1" selected="0">
            <x v="11"/>
          </reference>
          <reference field="2" count="1" defaultSubtotal="1">
            <x v="54"/>
          </reference>
        </references>
      </pivotArea>
    </format>
    <format dxfId="7160">
      <pivotArea dataOnly="0" labelOnly="1" fieldPosition="0">
        <references count="2">
          <reference field="0" count="1" selected="0">
            <x v="12"/>
          </reference>
          <reference field="2" count="1" defaultSubtotal="1">
            <x v="22"/>
          </reference>
        </references>
      </pivotArea>
    </format>
    <format dxfId="7159">
      <pivotArea dataOnly="0" labelOnly="1" fieldPosition="0">
        <references count="2">
          <reference field="0" count="1" selected="0">
            <x v="13"/>
          </reference>
          <reference field="2" count="1" defaultSubtotal="1">
            <x v="16"/>
          </reference>
        </references>
      </pivotArea>
    </format>
    <format dxfId="7158">
      <pivotArea dataOnly="0" labelOnly="1" fieldPosition="0">
        <references count="2">
          <reference field="0" count="1" selected="0">
            <x v="14"/>
          </reference>
          <reference field="2" count="1" defaultSubtotal="1">
            <x v="4"/>
          </reference>
        </references>
      </pivotArea>
    </format>
    <format dxfId="7157">
      <pivotArea dataOnly="0" labelOnly="1" fieldPosition="0">
        <references count="2">
          <reference field="0" count="1" selected="0">
            <x v="15"/>
          </reference>
          <reference field="2" count="1" defaultSubtotal="1">
            <x v="42"/>
          </reference>
        </references>
      </pivotArea>
    </format>
    <format dxfId="7156">
      <pivotArea dataOnly="0" labelOnly="1" fieldPosition="0">
        <references count="2">
          <reference field="0" count="1" selected="0">
            <x v="16"/>
          </reference>
          <reference field="2" count="1" defaultSubtotal="1">
            <x v="36"/>
          </reference>
        </references>
      </pivotArea>
    </format>
    <format dxfId="7155">
      <pivotArea dataOnly="0" labelOnly="1" fieldPosition="0">
        <references count="2">
          <reference field="0" count="1" selected="0">
            <x v="17"/>
          </reference>
          <reference field="2" count="1" defaultSubtotal="1">
            <x v="5"/>
          </reference>
        </references>
      </pivotArea>
    </format>
    <format dxfId="7154">
      <pivotArea dataOnly="0" labelOnly="1" fieldPosition="0">
        <references count="2">
          <reference field="0" count="1" selected="0">
            <x v="18"/>
          </reference>
          <reference field="2" count="1" defaultSubtotal="1">
            <x v="33"/>
          </reference>
        </references>
      </pivotArea>
    </format>
    <format dxfId="7153">
      <pivotArea dataOnly="0" labelOnly="1" fieldPosition="0">
        <references count="2">
          <reference field="0" count="1" selected="0">
            <x v="19"/>
          </reference>
          <reference field="2" count="1" defaultSubtotal="1">
            <x v="0"/>
          </reference>
        </references>
      </pivotArea>
    </format>
    <format dxfId="7152">
      <pivotArea dataOnly="0" labelOnly="1" fieldPosition="0">
        <references count="2">
          <reference field="0" count="1" selected="0">
            <x v="19"/>
          </reference>
          <reference field="2" count="1" defaultSubtotal="1">
            <x v="69"/>
          </reference>
        </references>
      </pivotArea>
    </format>
    <format dxfId="7151">
      <pivotArea dataOnly="0" labelOnly="1" fieldPosition="0">
        <references count="2">
          <reference field="0" count="1" selected="0">
            <x v="20"/>
          </reference>
          <reference field="2" count="1" defaultSubtotal="1">
            <x v="46"/>
          </reference>
        </references>
      </pivotArea>
    </format>
    <format dxfId="7150">
      <pivotArea dataOnly="0" labelOnly="1" fieldPosition="0">
        <references count="2">
          <reference field="0" count="1" selected="0">
            <x v="21"/>
          </reference>
          <reference field="2" count="1" defaultSubtotal="1">
            <x v="31"/>
          </reference>
        </references>
      </pivotArea>
    </format>
    <format dxfId="7149">
      <pivotArea dataOnly="0" labelOnly="1" fieldPosition="0">
        <references count="2">
          <reference field="0" count="1" selected="0">
            <x v="22"/>
          </reference>
          <reference field="2" count="1" defaultSubtotal="1">
            <x v="34"/>
          </reference>
        </references>
      </pivotArea>
    </format>
    <format dxfId="7148">
      <pivotArea dataOnly="0" labelOnly="1" fieldPosition="0">
        <references count="2">
          <reference field="0" count="1" selected="0">
            <x v="23"/>
          </reference>
          <reference field="2" count="1" defaultSubtotal="1">
            <x v="52"/>
          </reference>
        </references>
      </pivotArea>
    </format>
    <format dxfId="7147">
      <pivotArea dataOnly="0" labelOnly="1" fieldPosition="0">
        <references count="2">
          <reference field="0" count="1" selected="0">
            <x v="24"/>
          </reference>
          <reference field="2" count="1" defaultSubtotal="1">
            <x v="40"/>
          </reference>
        </references>
      </pivotArea>
    </format>
    <format dxfId="7146">
      <pivotArea dataOnly="0" labelOnly="1" fieldPosition="0">
        <references count="2">
          <reference field="0" count="1" selected="0">
            <x v="25"/>
          </reference>
          <reference field="2" count="1" defaultSubtotal="1">
            <x v="50"/>
          </reference>
        </references>
      </pivotArea>
    </format>
    <format dxfId="7145">
      <pivotArea dataOnly="0" labelOnly="1" fieldPosition="0">
        <references count="2">
          <reference field="0" count="1" selected="0">
            <x v="26"/>
          </reference>
          <reference field="2" count="1" defaultSubtotal="1">
            <x v="49"/>
          </reference>
        </references>
      </pivotArea>
    </format>
    <format dxfId="7144">
      <pivotArea dataOnly="0" labelOnly="1" fieldPosition="0">
        <references count="2">
          <reference field="0" count="1" selected="0">
            <x v="27"/>
          </reference>
          <reference field="2" count="1" defaultSubtotal="1">
            <x v="39"/>
          </reference>
        </references>
      </pivotArea>
    </format>
    <format dxfId="7143">
      <pivotArea dataOnly="0" labelOnly="1" fieldPosition="0">
        <references count="2">
          <reference field="0" count="1" selected="0">
            <x v="28"/>
          </reference>
          <reference field="2" count="1" defaultSubtotal="1">
            <x v="58"/>
          </reference>
        </references>
      </pivotArea>
    </format>
    <format dxfId="7142">
      <pivotArea dataOnly="0" labelOnly="1" fieldPosition="0">
        <references count="2">
          <reference field="0" count="1" selected="0">
            <x v="29"/>
          </reference>
          <reference field="2" count="1" defaultSubtotal="1">
            <x v="66"/>
          </reference>
        </references>
      </pivotArea>
    </format>
    <format dxfId="7141">
      <pivotArea dataOnly="0" labelOnly="1" fieldPosition="0">
        <references count="2">
          <reference field="0" count="1" selected="0">
            <x v="30"/>
          </reference>
          <reference field="2" count="1" defaultSubtotal="1">
            <x v="65"/>
          </reference>
        </references>
      </pivotArea>
    </format>
    <format dxfId="7140">
      <pivotArea dataOnly="0" labelOnly="1" fieldPosition="0">
        <references count="2">
          <reference field="0" count="1" selected="0">
            <x v="31"/>
          </reference>
          <reference field="2" count="1" defaultSubtotal="1">
            <x v="35"/>
          </reference>
        </references>
      </pivotArea>
    </format>
    <format dxfId="7139">
      <pivotArea dataOnly="0" labelOnly="1" fieldPosition="0">
        <references count="2">
          <reference field="0" count="1" selected="0">
            <x v="32"/>
          </reference>
          <reference field="2" count="1" defaultSubtotal="1">
            <x v="10"/>
          </reference>
        </references>
      </pivotArea>
    </format>
    <format dxfId="7138">
      <pivotArea dataOnly="0" labelOnly="1" fieldPosition="0">
        <references count="2">
          <reference field="0" count="1" selected="0">
            <x v="33"/>
          </reference>
          <reference field="2" count="1" defaultSubtotal="1">
            <x v="38"/>
          </reference>
        </references>
      </pivotArea>
    </format>
    <format dxfId="7137">
      <pivotArea dataOnly="0" labelOnly="1" fieldPosition="0">
        <references count="2">
          <reference field="0" count="1" selected="0">
            <x v="34"/>
          </reference>
          <reference field="2" count="1" defaultSubtotal="1">
            <x v="18"/>
          </reference>
        </references>
      </pivotArea>
    </format>
    <format dxfId="7136">
      <pivotArea dataOnly="0" labelOnly="1" fieldPosition="0">
        <references count="2">
          <reference field="0" count="1" selected="0">
            <x v="35"/>
          </reference>
          <reference field="2" count="1" defaultSubtotal="1">
            <x v="57"/>
          </reference>
        </references>
      </pivotArea>
    </format>
    <format dxfId="7135">
      <pivotArea dataOnly="0" labelOnly="1" fieldPosition="0">
        <references count="2">
          <reference field="0" count="1" selected="0">
            <x v="36"/>
          </reference>
          <reference field="2" count="1" defaultSubtotal="1">
            <x v="55"/>
          </reference>
        </references>
      </pivotArea>
    </format>
    <format dxfId="7134">
      <pivotArea dataOnly="0" labelOnly="1" fieldPosition="0">
        <references count="2">
          <reference field="0" count="1" selected="0">
            <x v="37"/>
          </reference>
          <reference field="2" count="1" defaultSubtotal="1">
            <x v="61"/>
          </reference>
        </references>
      </pivotArea>
    </format>
    <format dxfId="7133">
      <pivotArea dataOnly="0" labelOnly="1" fieldPosition="0">
        <references count="2">
          <reference field="0" count="1" selected="0">
            <x v="38"/>
          </reference>
          <reference field="2" count="1" defaultSubtotal="1">
            <x v="19"/>
          </reference>
        </references>
      </pivotArea>
    </format>
    <format dxfId="7132">
      <pivotArea dataOnly="0" labelOnly="1" fieldPosition="0">
        <references count="2">
          <reference field="0" count="1" selected="0">
            <x v="39"/>
          </reference>
          <reference field="2" count="1" defaultSubtotal="1">
            <x v="3"/>
          </reference>
        </references>
      </pivotArea>
    </format>
    <format dxfId="7131">
      <pivotArea dataOnly="0" labelOnly="1" fieldPosition="0">
        <references count="2">
          <reference field="0" count="1" selected="0">
            <x v="40"/>
          </reference>
          <reference field="2" count="1" defaultSubtotal="1">
            <x v="62"/>
          </reference>
        </references>
      </pivotArea>
    </format>
    <format dxfId="7130">
      <pivotArea dataOnly="0" labelOnly="1" fieldPosition="0">
        <references count="2">
          <reference field="0" count="1" selected="0">
            <x v="41"/>
          </reference>
          <reference field="2" count="1" defaultSubtotal="1">
            <x v="51"/>
          </reference>
        </references>
      </pivotArea>
    </format>
    <format dxfId="7129">
      <pivotArea dataOnly="0" labelOnly="1" fieldPosition="0">
        <references count="2">
          <reference field="0" count="1" selected="0">
            <x v="42"/>
          </reference>
          <reference field="2" count="1" defaultSubtotal="1">
            <x v="28"/>
          </reference>
        </references>
      </pivotArea>
    </format>
    <format dxfId="7128">
      <pivotArea dataOnly="0" labelOnly="1" fieldPosition="0">
        <references count="2">
          <reference field="0" count="1" selected="0">
            <x v="43"/>
          </reference>
          <reference field="2" count="1" defaultSubtotal="1">
            <x v="53"/>
          </reference>
        </references>
      </pivotArea>
    </format>
    <format dxfId="7127">
      <pivotArea dataOnly="0" labelOnly="1" fieldPosition="0">
        <references count="2">
          <reference field="0" count="1" selected="0">
            <x v="44"/>
          </reference>
          <reference field="2" count="1" defaultSubtotal="1">
            <x v="7"/>
          </reference>
        </references>
      </pivotArea>
    </format>
    <format dxfId="7126">
      <pivotArea dataOnly="0" labelOnly="1" fieldPosition="0">
        <references count="2">
          <reference field="0" count="1" selected="0">
            <x v="45"/>
          </reference>
          <reference field="2" count="1" defaultSubtotal="1">
            <x v="29"/>
          </reference>
        </references>
      </pivotArea>
    </format>
    <format dxfId="7125">
      <pivotArea dataOnly="0" labelOnly="1" fieldPosition="0">
        <references count="2">
          <reference field="0" count="1" selected="0">
            <x v="46"/>
          </reference>
          <reference field="2" count="1" defaultSubtotal="1">
            <x v="25"/>
          </reference>
        </references>
      </pivotArea>
    </format>
    <format dxfId="7124">
      <pivotArea dataOnly="0" labelOnly="1" fieldPosition="0">
        <references count="2">
          <reference field="0" count="1" selected="0">
            <x v="47"/>
          </reference>
          <reference field="2" count="1" defaultSubtotal="1">
            <x v="24"/>
          </reference>
        </references>
      </pivotArea>
    </format>
    <format dxfId="7123">
      <pivotArea dataOnly="0" labelOnly="1" fieldPosition="0">
        <references count="2">
          <reference field="0" count="1" selected="0">
            <x v="48"/>
          </reference>
          <reference field="2" count="1" defaultSubtotal="1">
            <x v="12"/>
          </reference>
        </references>
      </pivotArea>
    </format>
    <format dxfId="7122">
      <pivotArea dataOnly="0" labelOnly="1" fieldPosition="0">
        <references count="2">
          <reference field="0" count="1" selected="0">
            <x v="49"/>
          </reference>
          <reference field="2" count="1" defaultSubtotal="1">
            <x v="37"/>
          </reference>
        </references>
      </pivotArea>
    </format>
    <format dxfId="7121">
      <pivotArea dataOnly="0" labelOnly="1" fieldPosition="0">
        <references count="2">
          <reference field="0" count="1" selected="0">
            <x v="50"/>
          </reference>
          <reference field="2" count="1" defaultSubtotal="1">
            <x v="32"/>
          </reference>
        </references>
      </pivotArea>
    </format>
    <format dxfId="7120">
      <pivotArea dataOnly="0" labelOnly="1" fieldPosition="0">
        <references count="2">
          <reference field="0" count="1" selected="0">
            <x v="51"/>
          </reference>
          <reference field="2" count="1" defaultSubtotal="1">
            <x v="6"/>
          </reference>
        </references>
      </pivotArea>
    </format>
    <format dxfId="7119">
      <pivotArea dataOnly="0" labelOnly="1" fieldPosition="0">
        <references count="2">
          <reference field="0" count="1" selected="0">
            <x v="52"/>
          </reference>
          <reference field="2" count="1" defaultSubtotal="1">
            <x v="44"/>
          </reference>
        </references>
      </pivotArea>
    </format>
    <format dxfId="7118">
      <pivotArea dataOnly="0" labelOnly="1" fieldPosition="0">
        <references count="2">
          <reference field="0" count="1" selected="0">
            <x v="53"/>
          </reference>
          <reference field="2" count="1" defaultSubtotal="1">
            <x v="23"/>
          </reference>
        </references>
      </pivotArea>
    </format>
    <format dxfId="7117">
      <pivotArea dataOnly="0" labelOnly="1" fieldPosition="0">
        <references count="2">
          <reference field="0" count="1" selected="0">
            <x v="54"/>
          </reference>
          <reference field="2" count="1" defaultSubtotal="1">
            <x v="14"/>
          </reference>
        </references>
      </pivotArea>
    </format>
    <format dxfId="7116">
      <pivotArea dataOnly="0" labelOnly="1" fieldPosition="0">
        <references count="2">
          <reference field="0" count="1" selected="0">
            <x v="55"/>
          </reference>
          <reference field="2" count="1" defaultSubtotal="1">
            <x v="63"/>
          </reference>
        </references>
      </pivotArea>
    </format>
    <format dxfId="7115">
      <pivotArea dataOnly="0" labelOnly="1" fieldPosition="0">
        <references count="2">
          <reference field="0" count="1" selected="0">
            <x v="56"/>
          </reference>
          <reference field="2" count="1" defaultSubtotal="1">
            <x v="64"/>
          </reference>
        </references>
      </pivotArea>
    </format>
    <format dxfId="7114">
      <pivotArea dataOnly="0" labelOnly="1" fieldPosition="0">
        <references count="2">
          <reference field="0" count="1" selected="0">
            <x v="57"/>
          </reference>
          <reference field="2" count="1" defaultSubtotal="1">
            <x v="48"/>
          </reference>
        </references>
      </pivotArea>
    </format>
    <format dxfId="7113">
      <pivotArea dataOnly="0" labelOnly="1" fieldPosition="0">
        <references count="2">
          <reference field="0" count="1" selected="0">
            <x v="58"/>
          </reference>
          <reference field="2" count="1" defaultSubtotal="1">
            <x v="15"/>
          </reference>
        </references>
      </pivotArea>
    </format>
    <format dxfId="7112">
      <pivotArea dataOnly="0" labelOnly="1" fieldPosition="0">
        <references count="2">
          <reference field="0" count="1" selected="0">
            <x v="59"/>
          </reference>
          <reference field="2" count="1" defaultSubtotal="1">
            <x v="30"/>
          </reference>
        </references>
      </pivotArea>
    </format>
    <format dxfId="7111">
      <pivotArea dataOnly="0" labelOnly="1" fieldPosition="0">
        <references count="2">
          <reference field="0" count="1" selected="0">
            <x v="60"/>
          </reference>
          <reference field="2" count="1" defaultSubtotal="1">
            <x v="27"/>
          </reference>
        </references>
      </pivotArea>
    </format>
    <format dxfId="7110">
      <pivotArea dataOnly="0" labelOnly="1" fieldPosition="0">
        <references count="2">
          <reference field="0" count="1" selected="0">
            <x v="61"/>
          </reference>
          <reference field="2" count="1" defaultSubtotal="1">
            <x v="1"/>
          </reference>
        </references>
      </pivotArea>
    </format>
    <format dxfId="7109">
      <pivotArea dataOnly="0" labelOnly="1" fieldPosition="0">
        <references count="2">
          <reference field="0" count="1" selected="0">
            <x v="62"/>
          </reference>
          <reference field="2" count="1" defaultSubtotal="1">
            <x v="59"/>
          </reference>
        </references>
      </pivotArea>
    </format>
    <format dxfId="7108">
      <pivotArea dataOnly="0" labelOnly="1" fieldPosition="0">
        <references count="2">
          <reference field="0" count="1" selected="0">
            <x v="63"/>
          </reference>
          <reference field="2" count="1" defaultSubtotal="1">
            <x v="21"/>
          </reference>
        </references>
      </pivotArea>
    </format>
    <format dxfId="7107">
      <pivotArea dataOnly="0" labelOnly="1" fieldPosition="0">
        <references count="2">
          <reference field="0" count="1" selected="0">
            <x v="65"/>
          </reference>
          <reference field="2" count="1" defaultSubtotal="1">
            <x v="11"/>
          </reference>
        </references>
      </pivotArea>
    </format>
    <format dxfId="7106">
      <pivotArea dataOnly="0" labelOnly="1" fieldPosition="0">
        <references count="2">
          <reference field="0" count="1" selected="0">
            <x v="67"/>
          </reference>
          <reference field="2" count="1" defaultSubtotal="1">
            <x v="56"/>
          </reference>
        </references>
      </pivotArea>
    </format>
    <format dxfId="7105">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7104">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7103">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7102">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7101">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7100">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7099">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7098">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7097">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7096">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7095">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7094">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7093">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7092">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7091">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7090">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7089">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7088">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7087">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7086">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708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708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708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708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708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708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707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707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707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707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707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707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707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7072">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7071">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7070">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7069">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7068">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7067">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7066">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7065">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7064">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7063">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7062">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7061">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7060">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7059">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7058">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7057">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7056">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7055">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7054">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7053">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7052">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7051">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7050">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7049">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7048">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7047">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7046">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7045">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7044">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7043">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7042">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7041">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7040">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7039">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7038">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7037">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7036">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7035">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7034">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7033">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7032">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7031">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7030">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7029">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7028">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702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702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7025">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7024">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7023">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7022">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7021">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702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701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701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701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701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701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7014">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7013">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7012">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7011">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7010">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7009">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7008">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7007">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7006">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7005">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7004">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7003">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7002">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7001">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7000">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6999">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6998">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6997">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6996">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6995">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6994">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6993">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6992">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6991">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6990">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6989">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6988">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6987">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6986">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6985">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6984">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6983">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6982">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6981">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6980">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6979">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6978">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6977">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6976">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6975">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6974">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6973">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6972">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6971">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6970">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6969">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6968">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6967">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6966">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6965">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6964">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6963">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6962">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6961">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6960">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6959">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6958">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6957">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6956">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6955">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6954">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6953">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6952">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6951">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6950">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6949">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6948">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6947">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6946">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6945">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6944">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6943">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6942">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6941">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6940">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6939">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6938">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6937">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6936">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6935">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6934">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6933">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6932">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6931">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6930">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6929">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6928">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6927">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6926">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6925">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6924">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6923">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6922">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6921">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6920">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6919">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6918">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6917">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6916">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6915">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6914">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6913">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6912">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6911">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6910">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6909">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6908">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6907">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6906">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6905">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6904">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6903">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6902">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6901">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6900">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6899">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6898">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6897">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6896">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6895">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6894">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6893">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6892">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6891">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6890">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6889">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6888">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6887">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6886">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6885">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6884">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6883">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6882">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6881">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6880">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6879">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687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687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687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687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687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687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6872">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6871">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6870">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6869">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6868">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6867">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6866">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6865">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6864">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6863">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6862">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6861">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6860">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6859">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6858">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6857">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6856">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6855">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6854">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6853">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6852">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6851">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6850">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6849">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6848">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6847">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6846">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6845">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6844">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6843">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6842">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6841">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6840">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6839">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6838">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6837">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6836">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6835">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6834">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6833">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6832">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6831">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6830">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6829">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6828">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6827">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6826">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682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6824">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6823">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6822">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682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682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6819">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6818">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6817">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6816">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6815">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6814">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6813">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6812">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6811">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6810">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6809">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6808">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6807">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6806">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6805">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6804">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6803">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6802">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6801">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6800">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6799">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6798">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6797">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6796">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6795">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6794">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6793">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6792">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6791">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6790">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6789">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6788">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6787">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6786">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6785">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6784">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6783">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6782">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6781">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6780">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6779">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6778">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6777">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6776">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6775">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6774">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6773">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6772">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6771">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6770">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6769">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6768">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6767">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6766">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6765">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6764">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6763">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6762">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6761">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6760">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6759">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6758">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6757">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6756">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6755">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6754">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6753">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6752">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6751">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6750">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6749">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6748">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6747">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6746">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6745">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6744">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6743">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6742">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6741">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6740">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6739">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6738">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6737">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6736">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6735">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6734">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6733">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6732">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6731">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6730">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6729">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6728">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6727">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6726">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6725">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6724">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6723">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6722">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6721">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6720">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6719">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6718">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6717">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6716">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6715">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6714">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6713">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6712">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6711">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6710">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6709">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6708">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6707">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6706">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6705">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6704">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6703">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6702">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6701">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6700">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6699">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6698">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6697">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6696">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6695">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669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669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669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669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669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668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668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668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668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668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668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668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668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668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668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667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667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667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667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667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667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667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667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667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667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666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666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666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666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666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666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666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666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6661">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6660">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6659">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6658">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6657">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6656">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6655">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6654">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6653">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6652">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6651">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6650">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6649">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6648">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6647">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6646">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6645">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6644">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6643">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6642">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6641">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6640">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6639">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6638">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6637">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6636">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6635">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6634">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6633">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6632">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6631">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6630">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6629">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6628">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6627">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6626">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6625">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6624">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6623">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6622">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6621">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6620">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6619">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6618">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6617">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6616">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6615">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6614">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6613">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6612">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6611">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6610">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6609">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6608">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6607">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6606">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6605">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6604">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6603">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6602">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6601">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660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659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659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659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6596">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6595">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6594">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6593">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6592">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659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659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658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658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658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658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658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658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658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658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658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658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6579">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6578">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6577">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6576">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6575">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6574">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6573">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6572">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6571">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6570">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6569">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6568">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6567">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6566">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6565">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6564">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6563">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6562">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6561">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6560">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6559">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6558">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6557">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6556">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6555">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6554">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6553">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6552">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6551">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6550">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6549">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6548">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6547">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6546">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6545">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6544">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6543">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6542">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6541">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6540">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6539">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6538">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6537">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6536">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6535">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6534">
      <pivotArea field="4" type="button" dataOnly="0" labelOnly="1" outline="0" axis="axisRow" fieldPosition="4"/>
    </format>
    <format dxfId="6533">
      <pivotArea dataOnly="0" labelOnly="1" grandRow="1" outline="0" fieldPosition="0"/>
    </format>
    <format dxfId="6532">
      <pivotArea dataOnly="0" labelOnly="1" fieldPosition="0">
        <references count="2">
          <reference field="0" count="1" selected="0">
            <x v="0"/>
          </reference>
          <reference field="2" count="1" defaultSubtotal="1">
            <x v="9"/>
          </reference>
        </references>
      </pivotArea>
    </format>
    <format dxfId="6531">
      <pivotArea dataOnly="0" labelOnly="1" fieldPosition="0">
        <references count="2">
          <reference field="0" count="1" selected="0">
            <x v="1"/>
          </reference>
          <reference field="2" count="1" defaultSubtotal="1">
            <x v="67"/>
          </reference>
        </references>
      </pivotArea>
    </format>
    <format dxfId="6530">
      <pivotArea dataOnly="0" labelOnly="1" fieldPosition="0">
        <references count="2">
          <reference field="0" count="1" selected="0">
            <x v="2"/>
          </reference>
          <reference field="2" count="1" defaultSubtotal="1">
            <x v="8"/>
          </reference>
        </references>
      </pivotArea>
    </format>
    <format dxfId="6529">
      <pivotArea dataOnly="0" labelOnly="1" fieldPosition="0">
        <references count="2">
          <reference field="0" count="1" selected="0">
            <x v="3"/>
          </reference>
          <reference field="2" count="1" defaultSubtotal="1">
            <x v="20"/>
          </reference>
        </references>
      </pivotArea>
    </format>
    <format dxfId="6528">
      <pivotArea dataOnly="0" labelOnly="1" fieldPosition="0">
        <references count="2">
          <reference field="0" count="1" selected="0">
            <x v="4"/>
          </reference>
          <reference field="2" count="1" defaultSubtotal="1">
            <x v="47"/>
          </reference>
        </references>
      </pivotArea>
    </format>
    <format dxfId="6527">
      <pivotArea dataOnly="0" labelOnly="1" fieldPosition="0">
        <references count="2">
          <reference field="0" count="1" selected="0">
            <x v="5"/>
          </reference>
          <reference field="2" count="1" defaultSubtotal="1">
            <x v="2"/>
          </reference>
        </references>
      </pivotArea>
    </format>
    <format dxfId="6526">
      <pivotArea dataOnly="0" labelOnly="1" fieldPosition="0">
        <references count="2">
          <reference field="0" count="1" selected="0">
            <x v="6"/>
          </reference>
          <reference field="2" count="1" defaultSubtotal="1">
            <x v="43"/>
          </reference>
        </references>
      </pivotArea>
    </format>
    <format dxfId="6525">
      <pivotArea dataOnly="0" labelOnly="1" fieldPosition="0">
        <references count="2">
          <reference field="0" count="1" selected="0">
            <x v="7"/>
          </reference>
          <reference field="2" count="1" defaultSubtotal="1">
            <x v="17"/>
          </reference>
        </references>
      </pivotArea>
    </format>
    <format dxfId="6524">
      <pivotArea dataOnly="0" labelOnly="1" fieldPosition="0">
        <references count="2">
          <reference field="0" count="1" selected="0">
            <x v="8"/>
          </reference>
          <reference field="2" count="1" defaultSubtotal="1">
            <x v="26"/>
          </reference>
        </references>
      </pivotArea>
    </format>
    <format dxfId="6523">
      <pivotArea dataOnly="0" labelOnly="1" fieldPosition="0">
        <references count="2">
          <reference field="0" count="1" selected="0">
            <x v="8"/>
          </reference>
          <reference field="2" count="1" defaultSubtotal="1">
            <x v="68"/>
          </reference>
        </references>
      </pivotArea>
    </format>
    <format dxfId="6522">
      <pivotArea dataOnly="0" labelOnly="1" fieldPosition="0">
        <references count="2">
          <reference field="0" count="1" selected="0">
            <x v="9"/>
          </reference>
          <reference field="2" count="1" defaultSubtotal="1">
            <x v="13"/>
          </reference>
        </references>
      </pivotArea>
    </format>
    <format dxfId="6521">
      <pivotArea dataOnly="0" labelOnly="1" fieldPosition="0">
        <references count="2">
          <reference field="0" count="1" selected="0">
            <x v="10"/>
          </reference>
          <reference field="2" count="1" defaultSubtotal="1">
            <x v="41"/>
          </reference>
        </references>
      </pivotArea>
    </format>
    <format dxfId="6520">
      <pivotArea dataOnly="0" labelOnly="1" fieldPosition="0">
        <references count="2">
          <reference field="0" count="1" selected="0">
            <x v="11"/>
          </reference>
          <reference field="2" count="1" defaultSubtotal="1">
            <x v="54"/>
          </reference>
        </references>
      </pivotArea>
    </format>
    <format dxfId="6519">
      <pivotArea dataOnly="0" labelOnly="1" fieldPosition="0">
        <references count="2">
          <reference field="0" count="1" selected="0">
            <x v="12"/>
          </reference>
          <reference field="2" count="1" defaultSubtotal="1">
            <x v="22"/>
          </reference>
        </references>
      </pivotArea>
    </format>
    <format dxfId="6518">
      <pivotArea dataOnly="0" labelOnly="1" fieldPosition="0">
        <references count="2">
          <reference field="0" count="1" selected="0">
            <x v="13"/>
          </reference>
          <reference field="2" count="1" defaultSubtotal="1">
            <x v="16"/>
          </reference>
        </references>
      </pivotArea>
    </format>
    <format dxfId="6517">
      <pivotArea dataOnly="0" labelOnly="1" fieldPosition="0">
        <references count="2">
          <reference field="0" count="1" selected="0">
            <x v="14"/>
          </reference>
          <reference field="2" count="1" defaultSubtotal="1">
            <x v="4"/>
          </reference>
        </references>
      </pivotArea>
    </format>
    <format dxfId="6516">
      <pivotArea dataOnly="0" labelOnly="1" fieldPosition="0">
        <references count="2">
          <reference field="0" count="1" selected="0">
            <x v="15"/>
          </reference>
          <reference field="2" count="1" defaultSubtotal="1">
            <x v="42"/>
          </reference>
        </references>
      </pivotArea>
    </format>
    <format dxfId="6515">
      <pivotArea dataOnly="0" labelOnly="1" fieldPosition="0">
        <references count="2">
          <reference field="0" count="1" selected="0">
            <x v="16"/>
          </reference>
          <reference field="2" count="1" defaultSubtotal="1">
            <x v="36"/>
          </reference>
        </references>
      </pivotArea>
    </format>
    <format dxfId="6514">
      <pivotArea dataOnly="0" labelOnly="1" fieldPosition="0">
        <references count="2">
          <reference field="0" count="1" selected="0">
            <x v="17"/>
          </reference>
          <reference field="2" count="1" defaultSubtotal="1">
            <x v="5"/>
          </reference>
        </references>
      </pivotArea>
    </format>
    <format dxfId="6513">
      <pivotArea dataOnly="0" labelOnly="1" fieldPosition="0">
        <references count="2">
          <reference field="0" count="1" selected="0">
            <x v="18"/>
          </reference>
          <reference field="2" count="1" defaultSubtotal="1">
            <x v="33"/>
          </reference>
        </references>
      </pivotArea>
    </format>
    <format dxfId="6512">
      <pivotArea dataOnly="0" labelOnly="1" fieldPosition="0">
        <references count="2">
          <reference field="0" count="1" selected="0">
            <x v="19"/>
          </reference>
          <reference field="2" count="1" defaultSubtotal="1">
            <x v="0"/>
          </reference>
        </references>
      </pivotArea>
    </format>
    <format dxfId="6511">
      <pivotArea dataOnly="0" labelOnly="1" fieldPosition="0">
        <references count="2">
          <reference field="0" count="1" selected="0">
            <x v="19"/>
          </reference>
          <reference field="2" count="1" defaultSubtotal="1">
            <x v="69"/>
          </reference>
        </references>
      </pivotArea>
    </format>
    <format dxfId="6510">
      <pivotArea dataOnly="0" labelOnly="1" fieldPosition="0">
        <references count="2">
          <reference field="0" count="1" selected="0">
            <x v="20"/>
          </reference>
          <reference field="2" count="1" defaultSubtotal="1">
            <x v="46"/>
          </reference>
        </references>
      </pivotArea>
    </format>
    <format dxfId="6509">
      <pivotArea dataOnly="0" labelOnly="1" fieldPosition="0">
        <references count="2">
          <reference field="0" count="1" selected="0">
            <x v="21"/>
          </reference>
          <reference field="2" count="1" defaultSubtotal="1">
            <x v="31"/>
          </reference>
        </references>
      </pivotArea>
    </format>
    <format dxfId="6508">
      <pivotArea dataOnly="0" labelOnly="1" fieldPosition="0">
        <references count="2">
          <reference field="0" count="1" selected="0">
            <x v="22"/>
          </reference>
          <reference field="2" count="1" defaultSubtotal="1">
            <x v="34"/>
          </reference>
        </references>
      </pivotArea>
    </format>
    <format dxfId="6507">
      <pivotArea dataOnly="0" labelOnly="1" fieldPosition="0">
        <references count="2">
          <reference field="0" count="1" selected="0">
            <x v="23"/>
          </reference>
          <reference field="2" count="1" defaultSubtotal="1">
            <x v="52"/>
          </reference>
        </references>
      </pivotArea>
    </format>
    <format dxfId="6506">
      <pivotArea dataOnly="0" labelOnly="1" fieldPosition="0">
        <references count="2">
          <reference field="0" count="1" selected="0">
            <x v="24"/>
          </reference>
          <reference field="2" count="1" defaultSubtotal="1">
            <x v="40"/>
          </reference>
        </references>
      </pivotArea>
    </format>
    <format dxfId="6505">
      <pivotArea dataOnly="0" labelOnly="1" fieldPosition="0">
        <references count="2">
          <reference field="0" count="1" selected="0">
            <x v="25"/>
          </reference>
          <reference field="2" count="1" defaultSubtotal="1">
            <x v="50"/>
          </reference>
        </references>
      </pivotArea>
    </format>
    <format dxfId="6504">
      <pivotArea dataOnly="0" labelOnly="1" fieldPosition="0">
        <references count="2">
          <reference field="0" count="1" selected="0">
            <x v="26"/>
          </reference>
          <reference field="2" count="1" defaultSubtotal="1">
            <x v="49"/>
          </reference>
        </references>
      </pivotArea>
    </format>
    <format dxfId="6503">
      <pivotArea dataOnly="0" labelOnly="1" fieldPosition="0">
        <references count="2">
          <reference field="0" count="1" selected="0">
            <x v="27"/>
          </reference>
          <reference field="2" count="1" defaultSubtotal="1">
            <x v="39"/>
          </reference>
        </references>
      </pivotArea>
    </format>
    <format dxfId="6502">
      <pivotArea dataOnly="0" labelOnly="1" fieldPosition="0">
        <references count="2">
          <reference field="0" count="1" selected="0">
            <x v="28"/>
          </reference>
          <reference field="2" count="1" defaultSubtotal="1">
            <x v="58"/>
          </reference>
        </references>
      </pivotArea>
    </format>
    <format dxfId="6501">
      <pivotArea dataOnly="0" labelOnly="1" fieldPosition="0">
        <references count="2">
          <reference field="0" count="1" selected="0">
            <x v="29"/>
          </reference>
          <reference field="2" count="1" defaultSubtotal="1">
            <x v="66"/>
          </reference>
        </references>
      </pivotArea>
    </format>
    <format dxfId="6500">
      <pivotArea dataOnly="0" labelOnly="1" fieldPosition="0">
        <references count="2">
          <reference field="0" count="1" selected="0">
            <x v="30"/>
          </reference>
          <reference field="2" count="1" defaultSubtotal="1">
            <x v="65"/>
          </reference>
        </references>
      </pivotArea>
    </format>
    <format dxfId="6499">
      <pivotArea dataOnly="0" labelOnly="1" fieldPosition="0">
        <references count="2">
          <reference field="0" count="1" selected="0">
            <x v="31"/>
          </reference>
          <reference field="2" count="1" defaultSubtotal="1">
            <x v="35"/>
          </reference>
        </references>
      </pivotArea>
    </format>
    <format dxfId="6498">
      <pivotArea dataOnly="0" labelOnly="1" fieldPosition="0">
        <references count="2">
          <reference field="0" count="1" selected="0">
            <x v="32"/>
          </reference>
          <reference field="2" count="1" defaultSubtotal="1">
            <x v="10"/>
          </reference>
        </references>
      </pivotArea>
    </format>
    <format dxfId="6497">
      <pivotArea dataOnly="0" labelOnly="1" fieldPosition="0">
        <references count="2">
          <reference field="0" count="1" selected="0">
            <x v="33"/>
          </reference>
          <reference field="2" count="1" defaultSubtotal="1">
            <x v="38"/>
          </reference>
        </references>
      </pivotArea>
    </format>
    <format dxfId="6496">
      <pivotArea dataOnly="0" labelOnly="1" fieldPosition="0">
        <references count="2">
          <reference field="0" count="1" selected="0">
            <x v="34"/>
          </reference>
          <reference field="2" count="1" defaultSubtotal="1">
            <x v="18"/>
          </reference>
        </references>
      </pivotArea>
    </format>
    <format dxfId="6495">
      <pivotArea dataOnly="0" labelOnly="1" fieldPosition="0">
        <references count="2">
          <reference field="0" count="1" selected="0">
            <x v="35"/>
          </reference>
          <reference field="2" count="1" defaultSubtotal="1">
            <x v="57"/>
          </reference>
        </references>
      </pivotArea>
    </format>
    <format dxfId="6494">
      <pivotArea dataOnly="0" labelOnly="1" fieldPosition="0">
        <references count="2">
          <reference field="0" count="1" selected="0">
            <x v="36"/>
          </reference>
          <reference field="2" count="1" defaultSubtotal="1">
            <x v="55"/>
          </reference>
        </references>
      </pivotArea>
    </format>
    <format dxfId="6493">
      <pivotArea dataOnly="0" labelOnly="1" fieldPosition="0">
        <references count="2">
          <reference field="0" count="1" selected="0">
            <x v="37"/>
          </reference>
          <reference field="2" count="1" defaultSubtotal="1">
            <x v="61"/>
          </reference>
        </references>
      </pivotArea>
    </format>
    <format dxfId="6492">
      <pivotArea dataOnly="0" labelOnly="1" fieldPosition="0">
        <references count="2">
          <reference field="0" count="1" selected="0">
            <x v="38"/>
          </reference>
          <reference field="2" count="1" defaultSubtotal="1">
            <x v="19"/>
          </reference>
        </references>
      </pivotArea>
    </format>
    <format dxfId="6491">
      <pivotArea dataOnly="0" labelOnly="1" fieldPosition="0">
        <references count="2">
          <reference field="0" count="1" selected="0">
            <x v="39"/>
          </reference>
          <reference field="2" count="1" defaultSubtotal="1">
            <x v="3"/>
          </reference>
        </references>
      </pivotArea>
    </format>
    <format dxfId="6490">
      <pivotArea dataOnly="0" labelOnly="1" fieldPosition="0">
        <references count="2">
          <reference field="0" count="1" selected="0">
            <x v="40"/>
          </reference>
          <reference field="2" count="1" defaultSubtotal="1">
            <x v="62"/>
          </reference>
        </references>
      </pivotArea>
    </format>
    <format dxfId="6489">
      <pivotArea dataOnly="0" labelOnly="1" fieldPosition="0">
        <references count="2">
          <reference field="0" count="1" selected="0">
            <x v="41"/>
          </reference>
          <reference field="2" count="1" defaultSubtotal="1">
            <x v="51"/>
          </reference>
        </references>
      </pivotArea>
    </format>
    <format dxfId="6488">
      <pivotArea dataOnly="0" labelOnly="1" fieldPosition="0">
        <references count="2">
          <reference field="0" count="1" selected="0">
            <x v="42"/>
          </reference>
          <reference field="2" count="1" defaultSubtotal="1">
            <x v="28"/>
          </reference>
        </references>
      </pivotArea>
    </format>
    <format dxfId="6487">
      <pivotArea dataOnly="0" labelOnly="1" fieldPosition="0">
        <references count="2">
          <reference field="0" count="1" selected="0">
            <x v="43"/>
          </reference>
          <reference field="2" count="1" defaultSubtotal="1">
            <x v="53"/>
          </reference>
        </references>
      </pivotArea>
    </format>
    <format dxfId="6486">
      <pivotArea dataOnly="0" labelOnly="1" fieldPosition="0">
        <references count="2">
          <reference field="0" count="1" selected="0">
            <x v="44"/>
          </reference>
          <reference field="2" count="1" defaultSubtotal="1">
            <x v="7"/>
          </reference>
        </references>
      </pivotArea>
    </format>
    <format dxfId="6485">
      <pivotArea dataOnly="0" labelOnly="1" fieldPosition="0">
        <references count="2">
          <reference field="0" count="1" selected="0">
            <x v="45"/>
          </reference>
          <reference field="2" count="1" defaultSubtotal="1">
            <x v="29"/>
          </reference>
        </references>
      </pivotArea>
    </format>
    <format dxfId="6484">
      <pivotArea dataOnly="0" labelOnly="1" fieldPosition="0">
        <references count="2">
          <reference field="0" count="1" selected="0">
            <x v="46"/>
          </reference>
          <reference field="2" count="1" defaultSubtotal="1">
            <x v="25"/>
          </reference>
        </references>
      </pivotArea>
    </format>
    <format dxfId="6483">
      <pivotArea dataOnly="0" labelOnly="1" fieldPosition="0">
        <references count="2">
          <reference field="0" count="1" selected="0">
            <x v="47"/>
          </reference>
          <reference field="2" count="1" defaultSubtotal="1">
            <x v="24"/>
          </reference>
        </references>
      </pivotArea>
    </format>
    <format dxfId="6482">
      <pivotArea dataOnly="0" labelOnly="1" fieldPosition="0">
        <references count="2">
          <reference field="0" count="1" selected="0">
            <x v="48"/>
          </reference>
          <reference field="2" count="1" defaultSubtotal="1">
            <x v="12"/>
          </reference>
        </references>
      </pivotArea>
    </format>
    <format dxfId="6481">
      <pivotArea dataOnly="0" labelOnly="1" fieldPosition="0">
        <references count="2">
          <reference field="0" count="1" selected="0">
            <x v="49"/>
          </reference>
          <reference field="2" count="1" defaultSubtotal="1">
            <x v="37"/>
          </reference>
        </references>
      </pivotArea>
    </format>
    <format dxfId="6480">
      <pivotArea dataOnly="0" labelOnly="1" fieldPosition="0">
        <references count="2">
          <reference field="0" count="1" selected="0">
            <x v="50"/>
          </reference>
          <reference field="2" count="1" defaultSubtotal="1">
            <x v="32"/>
          </reference>
        </references>
      </pivotArea>
    </format>
    <format dxfId="6479">
      <pivotArea dataOnly="0" labelOnly="1" fieldPosition="0">
        <references count="2">
          <reference field="0" count="1" selected="0">
            <x v="51"/>
          </reference>
          <reference field="2" count="1" defaultSubtotal="1">
            <x v="6"/>
          </reference>
        </references>
      </pivotArea>
    </format>
    <format dxfId="6478">
      <pivotArea dataOnly="0" labelOnly="1" fieldPosition="0">
        <references count="2">
          <reference field="0" count="1" selected="0">
            <x v="52"/>
          </reference>
          <reference field="2" count="1" defaultSubtotal="1">
            <x v="44"/>
          </reference>
        </references>
      </pivotArea>
    </format>
    <format dxfId="6477">
      <pivotArea dataOnly="0" labelOnly="1" fieldPosition="0">
        <references count="2">
          <reference field="0" count="1" selected="0">
            <x v="53"/>
          </reference>
          <reference field="2" count="1" defaultSubtotal="1">
            <x v="23"/>
          </reference>
        </references>
      </pivotArea>
    </format>
    <format dxfId="6476">
      <pivotArea dataOnly="0" labelOnly="1" fieldPosition="0">
        <references count="2">
          <reference field="0" count="1" selected="0">
            <x v="54"/>
          </reference>
          <reference field="2" count="1" defaultSubtotal="1">
            <x v="14"/>
          </reference>
        </references>
      </pivotArea>
    </format>
    <format dxfId="6475">
      <pivotArea dataOnly="0" labelOnly="1" fieldPosition="0">
        <references count="2">
          <reference field="0" count="1" selected="0">
            <x v="55"/>
          </reference>
          <reference field="2" count="1" defaultSubtotal="1">
            <x v="63"/>
          </reference>
        </references>
      </pivotArea>
    </format>
    <format dxfId="6474">
      <pivotArea dataOnly="0" labelOnly="1" fieldPosition="0">
        <references count="2">
          <reference field="0" count="1" selected="0">
            <x v="56"/>
          </reference>
          <reference field="2" count="1" defaultSubtotal="1">
            <x v="64"/>
          </reference>
        </references>
      </pivotArea>
    </format>
    <format dxfId="6473">
      <pivotArea dataOnly="0" labelOnly="1" fieldPosition="0">
        <references count="2">
          <reference field="0" count="1" selected="0">
            <x v="57"/>
          </reference>
          <reference field="2" count="1" defaultSubtotal="1">
            <x v="48"/>
          </reference>
        </references>
      </pivotArea>
    </format>
    <format dxfId="6472">
      <pivotArea dataOnly="0" labelOnly="1" fieldPosition="0">
        <references count="2">
          <reference field="0" count="1" selected="0">
            <x v="58"/>
          </reference>
          <reference field="2" count="1" defaultSubtotal="1">
            <x v="15"/>
          </reference>
        </references>
      </pivotArea>
    </format>
    <format dxfId="6471">
      <pivotArea dataOnly="0" labelOnly="1" fieldPosition="0">
        <references count="2">
          <reference field="0" count="1" selected="0">
            <x v="59"/>
          </reference>
          <reference field="2" count="1" defaultSubtotal="1">
            <x v="30"/>
          </reference>
        </references>
      </pivotArea>
    </format>
    <format dxfId="6470">
      <pivotArea dataOnly="0" labelOnly="1" fieldPosition="0">
        <references count="2">
          <reference field="0" count="1" selected="0">
            <x v="60"/>
          </reference>
          <reference field="2" count="1" defaultSubtotal="1">
            <x v="27"/>
          </reference>
        </references>
      </pivotArea>
    </format>
    <format dxfId="6469">
      <pivotArea dataOnly="0" labelOnly="1" fieldPosition="0">
        <references count="2">
          <reference field="0" count="1" selected="0">
            <x v="61"/>
          </reference>
          <reference field="2" count="1" defaultSubtotal="1">
            <x v="1"/>
          </reference>
        </references>
      </pivotArea>
    </format>
    <format dxfId="6468">
      <pivotArea dataOnly="0" labelOnly="1" fieldPosition="0">
        <references count="2">
          <reference field="0" count="1" selected="0">
            <x v="62"/>
          </reference>
          <reference field="2" count="1" defaultSubtotal="1">
            <x v="59"/>
          </reference>
        </references>
      </pivotArea>
    </format>
    <format dxfId="6467">
      <pivotArea dataOnly="0" labelOnly="1" fieldPosition="0">
        <references count="2">
          <reference field="0" count="1" selected="0">
            <x v="63"/>
          </reference>
          <reference field="2" count="1" defaultSubtotal="1">
            <x v="21"/>
          </reference>
        </references>
      </pivotArea>
    </format>
    <format dxfId="6466">
      <pivotArea dataOnly="0" labelOnly="1" fieldPosition="0">
        <references count="2">
          <reference field="0" count="1" selected="0">
            <x v="65"/>
          </reference>
          <reference field="2" count="1" defaultSubtotal="1">
            <x v="11"/>
          </reference>
        </references>
      </pivotArea>
    </format>
    <format dxfId="6465">
      <pivotArea dataOnly="0" labelOnly="1" fieldPosition="0">
        <references count="2">
          <reference field="0" count="1" selected="0">
            <x v="67"/>
          </reference>
          <reference field="2" count="1" defaultSubtotal="1">
            <x v="56"/>
          </reference>
        </references>
      </pivotArea>
    </format>
    <format dxfId="646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6463">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6462">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6461">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6460">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6459">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6458">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6457">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6456">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6455">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6454">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6453">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6452">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6451">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6450">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6449">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6448">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6447">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6446">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6445">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644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644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644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644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644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643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643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643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643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643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643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643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6432">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6431">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6430">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6429">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6428">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6427">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6426">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6425">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6424">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6423">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6422">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6421">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6420">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6419">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6418">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6417">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6416">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6415">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6414">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6413">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6412">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6411">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641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640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640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640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6406">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6405">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6404">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6403">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6402">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6401">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6400">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6399">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6398">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6397">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6396">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6395">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6394">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6393">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6392">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639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639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638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638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6387">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6386">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6385">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6384">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6383">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6382">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6381">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6380">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6379">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6378">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6377">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6376">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6375">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6374">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6373">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6372">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6371">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6370">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6369">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6368">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6367">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6366">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6365">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6364">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6363">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6362">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6361">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6360">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6359">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6358">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6357">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6356">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6355">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6354">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6353">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6352">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6351">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6350">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6349">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6348">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6347">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6346">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6345">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6344">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6343">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6342">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6341">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6340">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633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633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633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633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633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633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633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633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633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633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632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632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632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632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632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632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632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632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632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6320">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6319">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631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631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631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631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631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631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631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631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631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630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630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630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630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630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630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630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630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630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630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629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629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629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629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629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629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629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629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629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629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628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628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628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628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628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628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628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628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628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628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627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627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627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627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627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627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627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627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627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627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626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626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626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626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626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6264">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6263">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6262">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6261">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6260">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6259">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6258">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6257">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6256">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6255">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6254">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6253">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6252">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6251">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6250">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6249">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6248">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6247">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6246">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6245">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6244">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6243">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6242">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6241">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6240">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6239">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6238">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6237">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6236">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6235">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6234">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6233">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6232">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6231">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6230">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6229">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6228">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6227">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6226">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6225">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6224">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6223">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6222">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6221">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6220">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6219">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6218">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6217">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6216">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6215">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6214">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6213">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6212">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6211">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6210">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6209">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6208">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6207">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6206">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6205">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6204">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6203">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6202">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6201">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6200">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6199">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6198">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6197">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6196">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6195">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619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619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619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619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619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618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618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6187">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6186">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6185">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618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618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618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6181">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6180">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6179">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6178">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6177">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6176">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6175">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6174">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6173">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6172">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6171">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6170">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6169">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6168">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6167">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6166">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6165">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6164">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6163">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6162">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6161">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616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615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615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6157">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6156">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6155">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6154">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6153">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6152">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6151">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6150">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6149">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6148">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6147">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6146">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614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614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614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614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614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614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613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613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613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613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613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613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613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613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613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613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612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612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612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612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6125">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612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612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612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612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612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611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611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611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611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611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611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611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611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611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611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610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610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6107">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6106">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6105">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6104">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6103">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6102">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6101">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6100">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6099">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6098">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6097">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6096">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6095">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6094">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6093">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6092">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609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609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608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608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608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608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608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608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608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608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608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608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607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607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607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607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607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607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607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607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607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607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606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606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606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606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606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606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606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606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606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606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605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605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605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605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605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6054">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605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605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605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605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604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604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604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604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604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6044">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6043">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6042">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6041">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6040">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603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603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603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603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603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603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603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603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603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603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602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602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602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602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602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6024">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6023">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6022">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6021">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6020">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6019">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6018">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6017">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6016">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6015">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6014">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6013">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6012">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6011">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6010">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6009">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6008">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6007">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6006">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6005">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6004">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6003">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6002">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6001">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6000">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5999">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5998">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5997">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5996">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5995">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5994">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5993">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5992">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5991">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5990">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5989">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5988">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5987">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5986">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5985">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5984">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598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598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598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598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597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597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597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597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597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597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597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597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597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597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596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596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596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596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596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596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596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596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596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596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595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595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595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595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595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595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595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595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5951">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5950">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5949">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5948">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594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594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594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594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594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594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5941">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5940">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5939">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5938">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5937">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5936">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5935">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5934">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5933">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5932">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5931">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5930">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5929">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5928">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5927">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5926">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5925">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5924">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5923">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5922">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5921">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5920">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5919">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5918">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5917">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591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591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591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5913">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5912">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5911">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5910">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5909">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5908">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5907">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5906">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5905">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5904">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5903">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5902">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5901">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5900">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5899">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5898">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5897">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5896">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5895">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5894">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5893">
      <pivotArea dataOnly="0" labelOnly="1" fieldPosition="0">
        <references count="1">
          <reference field="0" count="1">
            <x v="0"/>
          </reference>
        </references>
      </pivotArea>
    </format>
    <format dxfId="5892">
      <pivotArea dataOnly="0" labelOnly="1" fieldPosition="0">
        <references count="2">
          <reference field="0" count="1" selected="0">
            <x v="0"/>
          </reference>
          <reference field="2" count="1" defaultSubtotal="1">
            <x v="9"/>
          </reference>
        </references>
      </pivotArea>
    </format>
    <format dxfId="5891">
      <pivotArea collapsedLevelsAreSubtotals="1" fieldPosition="0">
        <references count="2">
          <reference field="0" count="1" selected="0">
            <x v="0"/>
          </reference>
          <reference field="2" count="1" defaultSubtotal="1">
            <x v="9"/>
          </reference>
        </references>
      </pivotArea>
    </format>
    <format dxfId="5890">
      <pivotArea dataOnly="0" labelOnly="1" fieldPosition="0">
        <references count="2">
          <reference field="0" count="1" selected="0">
            <x v="0"/>
          </reference>
          <reference field="2" count="1">
            <x v="9"/>
          </reference>
        </references>
      </pivotArea>
    </format>
    <format dxfId="5889">
      <pivotArea dataOnly="0" labelOnly="1" fieldPosition="0">
        <references count="1">
          <reference field="0" count="1">
            <x v="1"/>
          </reference>
        </references>
      </pivotArea>
    </format>
    <format dxfId="5888">
      <pivotArea dataOnly="0" labelOnly="1" fieldPosition="0">
        <references count="1">
          <reference field="0" count="1">
            <x v="2"/>
          </reference>
        </references>
      </pivotArea>
    </format>
    <format dxfId="5887">
      <pivotArea dataOnly="0" labelOnly="1" fieldPosition="0">
        <references count="1">
          <reference field="0" count="1">
            <x v="3"/>
          </reference>
        </references>
      </pivotArea>
    </format>
    <format dxfId="5886">
      <pivotArea dataOnly="0" labelOnly="1" fieldPosition="0">
        <references count="2">
          <reference field="0" count="1" selected="0">
            <x v="1"/>
          </reference>
          <reference field="2" count="1" defaultSubtotal="1">
            <x v="67"/>
          </reference>
        </references>
      </pivotArea>
    </format>
    <format dxfId="5885">
      <pivotArea collapsedLevelsAreSubtotals="1" fieldPosition="0">
        <references count="2">
          <reference field="0" count="1" selected="0">
            <x v="1"/>
          </reference>
          <reference field="2" count="1" defaultSubtotal="1">
            <x v="67"/>
          </reference>
        </references>
      </pivotArea>
    </format>
    <format dxfId="5884">
      <pivotArea dataOnly="0" labelOnly="1" fieldPosition="0">
        <references count="2">
          <reference field="0" count="1" selected="0">
            <x v="1"/>
          </reference>
          <reference field="2" count="1">
            <x v="67"/>
          </reference>
        </references>
      </pivotArea>
    </format>
    <format dxfId="5883">
      <pivotArea dataOnly="0" labelOnly="1" fieldPosition="0">
        <references count="2">
          <reference field="0" count="1" selected="0">
            <x v="2"/>
          </reference>
          <reference field="2" count="1">
            <x v="8"/>
          </reference>
        </references>
      </pivotArea>
    </format>
    <format dxfId="5882">
      <pivotArea dataOnly="0" labelOnly="1" fieldPosition="0">
        <references count="2">
          <reference field="0" count="1" selected="0">
            <x v="2"/>
          </reference>
          <reference field="2" count="1" defaultSubtotal="1">
            <x v="8"/>
          </reference>
        </references>
      </pivotArea>
    </format>
    <format dxfId="5881">
      <pivotArea collapsedLevelsAreSubtotals="1" fieldPosition="0">
        <references count="2">
          <reference field="0" count="1" selected="0">
            <x v="2"/>
          </reference>
          <reference field="2" count="1" defaultSubtotal="1">
            <x v="8"/>
          </reference>
        </references>
      </pivotArea>
    </format>
    <format dxfId="5880">
      <pivotArea dataOnly="0" labelOnly="1" fieldPosition="0">
        <references count="2">
          <reference field="0" count="1" selected="0">
            <x v="3"/>
          </reference>
          <reference field="2" count="1" defaultSubtotal="1">
            <x v="20"/>
          </reference>
        </references>
      </pivotArea>
    </format>
    <format dxfId="5879">
      <pivotArea collapsedLevelsAreSubtotals="1" fieldPosition="0">
        <references count="2">
          <reference field="0" count="1" selected="0">
            <x v="3"/>
          </reference>
          <reference field="2" count="1" defaultSubtotal="1">
            <x v="20"/>
          </reference>
        </references>
      </pivotArea>
    </format>
    <format dxfId="5878">
      <pivotArea dataOnly="0" labelOnly="1" fieldPosition="0">
        <references count="2">
          <reference field="0" count="1" selected="0">
            <x v="3"/>
          </reference>
          <reference field="2" count="1">
            <x v="20"/>
          </reference>
        </references>
      </pivotArea>
    </format>
    <format dxfId="5877">
      <pivotArea dataOnly="0" labelOnly="1" fieldPosition="0">
        <references count="1">
          <reference field="0" count="1">
            <x v="4"/>
          </reference>
        </references>
      </pivotArea>
    </format>
    <format dxfId="5876">
      <pivotArea dataOnly="0" labelOnly="1" fieldPosition="0">
        <references count="1">
          <reference field="0" count="1">
            <x v="5"/>
          </reference>
        </references>
      </pivotArea>
    </format>
    <format dxfId="5875">
      <pivotArea dataOnly="0" labelOnly="1" fieldPosition="0">
        <references count="2">
          <reference field="0" count="1" selected="0">
            <x v="4"/>
          </reference>
          <reference field="2" count="1" defaultSubtotal="1">
            <x v="47"/>
          </reference>
        </references>
      </pivotArea>
    </format>
    <format dxfId="5874">
      <pivotArea collapsedLevelsAreSubtotals="1" fieldPosition="0">
        <references count="2">
          <reference field="0" count="1" selected="0">
            <x v="4"/>
          </reference>
          <reference field="2" count="1" defaultSubtotal="1">
            <x v="47"/>
          </reference>
        </references>
      </pivotArea>
    </format>
    <format dxfId="5873">
      <pivotArea dataOnly="0" labelOnly="1" fieldPosition="0">
        <references count="2">
          <reference field="0" count="1" selected="0">
            <x v="4"/>
          </reference>
          <reference field="2" count="1">
            <x v="47"/>
          </reference>
        </references>
      </pivotArea>
    </format>
    <format dxfId="5872">
      <pivotArea dataOnly="0" labelOnly="1" fieldPosition="0">
        <references count="2">
          <reference field="0" count="1" selected="0">
            <x v="5"/>
          </reference>
          <reference field="2" count="1" defaultSubtotal="1">
            <x v="2"/>
          </reference>
        </references>
      </pivotArea>
    </format>
    <format dxfId="5871">
      <pivotArea collapsedLevelsAreSubtotals="1" fieldPosition="0">
        <references count="2">
          <reference field="0" count="1" selected="0">
            <x v="5"/>
          </reference>
          <reference field="2" count="1" defaultSubtotal="1">
            <x v="2"/>
          </reference>
        </references>
      </pivotArea>
    </format>
    <format dxfId="5870">
      <pivotArea dataOnly="0" labelOnly="1" fieldPosition="0">
        <references count="2">
          <reference field="0" count="1" selected="0">
            <x v="5"/>
          </reference>
          <reference field="2" count="1">
            <x v="2"/>
          </reference>
        </references>
      </pivotArea>
    </format>
    <format dxfId="5869">
      <pivotArea dataOnly="0" labelOnly="1" fieldPosition="0">
        <references count="1">
          <reference field="0" count="1">
            <x v="6"/>
          </reference>
        </references>
      </pivotArea>
    </format>
    <format dxfId="5868">
      <pivotArea dataOnly="0" labelOnly="1" fieldPosition="0">
        <references count="1">
          <reference field="0" count="1">
            <x v="7"/>
          </reference>
        </references>
      </pivotArea>
    </format>
    <format dxfId="5867">
      <pivotArea dataOnly="0" labelOnly="1" fieldPosition="0">
        <references count="1">
          <reference field="0" count="1">
            <x v="8"/>
          </reference>
        </references>
      </pivotArea>
    </format>
    <format dxfId="5866">
      <pivotArea dataOnly="0" labelOnly="1" fieldPosition="0">
        <references count="2">
          <reference field="0" count="1" selected="0">
            <x v="6"/>
          </reference>
          <reference field="2" count="1" defaultSubtotal="1">
            <x v="43"/>
          </reference>
        </references>
      </pivotArea>
    </format>
    <format dxfId="5865">
      <pivotArea collapsedLevelsAreSubtotals="1" fieldPosition="0">
        <references count="2">
          <reference field="0" count="1" selected="0">
            <x v="6"/>
          </reference>
          <reference field="2" count="1" defaultSubtotal="1">
            <x v="43"/>
          </reference>
        </references>
      </pivotArea>
    </format>
    <format dxfId="5864">
      <pivotArea dataOnly="0" labelOnly="1" fieldPosition="0">
        <references count="2">
          <reference field="0" count="1" selected="0">
            <x v="7"/>
          </reference>
          <reference field="2" count="1" defaultSubtotal="1">
            <x v="17"/>
          </reference>
        </references>
      </pivotArea>
    </format>
    <format dxfId="5863">
      <pivotArea collapsedLevelsAreSubtotals="1" fieldPosition="0">
        <references count="2">
          <reference field="0" count="1" selected="0">
            <x v="7"/>
          </reference>
          <reference field="2" count="1" defaultSubtotal="1">
            <x v="17"/>
          </reference>
        </references>
      </pivotArea>
    </format>
    <format dxfId="5862">
      <pivotArea dataOnly="0" labelOnly="1" fieldPosition="0">
        <references count="2">
          <reference field="0" count="1" selected="0">
            <x v="6"/>
          </reference>
          <reference field="2" count="1">
            <x v="43"/>
          </reference>
        </references>
      </pivotArea>
    </format>
    <format dxfId="5861">
      <pivotArea dataOnly="0" labelOnly="1" fieldPosition="0">
        <references count="2">
          <reference field="0" count="1" selected="0">
            <x v="7"/>
          </reference>
          <reference field="2" count="1">
            <x v="17"/>
          </reference>
        </references>
      </pivotArea>
    </format>
    <format dxfId="5860">
      <pivotArea dataOnly="0" labelOnly="1" fieldPosition="0">
        <references count="1">
          <reference field="0" count="1">
            <x v="9"/>
          </reference>
        </references>
      </pivotArea>
    </format>
    <format dxfId="5859">
      <pivotArea dataOnly="0" labelOnly="1" fieldPosition="0">
        <references count="1">
          <reference field="0" count="1">
            <x v="10"/>
          </reference>
        </references>
      </pivotArea>
    </format>
    <format dxfId="5858">
      <pivotArea dataOnly="0" labelOnly="1" fieldPosition="0">
        <references count="1">
          <reference field="0" count="1">
            <x v="11"/>
          </reference>
        </references>
      </pivotArea>
    </format>
    <format dxfId="5857">
      <pivotArea dataOnly="0" labelOnly="1" fieldPosition="0">
        <references count="1">
          <reference field="0" count="1">
            <x v="12"/>
          </reference>
        </references>
      </pivotArea>
    </format>
    <format dxfId="5856">
      <pivotArea type="all" dataOnly="0" outline="0" fieldPosition="0"/>
    </format>
    <format dxfId="5855">
      <pivotArea outline="0" collapsedLevelsAreSubtotals="1" fieldPosition="0"/>
    </format>
    <format dxfId="5854">
      <pivotArea field="0" type="button" dataOnly="0" labelOnly="1" outline="0" axis="axisRow" fieldPosition="0"/>
    </format>
    <format dxfId="5853">
      <pivotArea field="2" type="button" dataOnly="0" labelOnly="1" outline="0" axis="axisRow" fieldPosition="1"/>
    </format>
    <format dxfId="5852">
      <pivotArea field="1" type="button" dataOnly="0" labelOnly="1" outline="0" axis="axisRow" fieldPosition="2"/>
    </format>
    <format dxfId="5851">
      <pivotArea field="3" type="button" dataOnly="0" labelOnly="1" outline="0" axis="axisRow" fieldPosition="3"/>
    </format>
    <format dxfId="5850">
      <pivotArea field="4" type="button" dataOnly="0" labelOnly="1" outline="0" axis="axisRow" fieldPosition="4"/>
    </format>
    <format dxfId="5849">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848">
      <pivotArea dataOnly="0" labelOnly="1" fieldPosition="0">
        <references count="1">
          <reference field="0" count="16">
            <x v="50"/>
            <x v="51"/>
            <x v="52"/>
            <x v="53"/>
            <x v="54"/>
            <x v="55"/>
            <x v="56"/>
            <x v="57"/>
            <x v="58"/>
            <x v="59"/>
            <x v="60"/>
            <x v="61"/>
            <x v="62"/>
            <x v="63"/>
            <x v="65"/>
            <x v="67"/>
          </reference>
        </references>
      </pivotArea>
    </format>
    <format dxfId="5847">
      <pivotArea dataOnly="0" labelOnly="1" grandRow="1" outline="0" fieldPosition="0"/>
    </format>
    <format dxfId="5846">
      <pivotArea dataOnly="0" labelOnly="1" fieldPosition="0">
        <references count="2">
          <reference field="0" count="1" selected="0">
            <x v="0"/>
          </reference>
          <reference field="2" count="1">
            <x v="9"/>
          </reference>
        </references>
      </pivotArea>
    </format>
    <format dxfId="5845">
      <pivotArea dataOnly="0" labelOnly="1" fieldPosition="0">
        <references count="2">
          <reference field="0" count="1" selected="0">
            <x v="0"/>
          </reference>
          <reference field="2" count="1" defaultSubtotal="1">
            <x v="9"/>
          </reference>
        </references>
      </pivotArea>
    </format>
    <format dxfId="5844">
      <pivotArea dataOnly="0" labelOnly="1" fieldPosition="0">
        <references count="2">
          <reference field="0" count="1" selected="0">
            <x v="1"/>
          </reference>
          <reference field="2" count="1">
            <x v="67"/>
          </reference>
        </references>
      </pivotArea>
    </format>
    <format dxfId="5843">
      <pivotArea dataOnly="0" labelOnly="1" fieldPosition="0">
        <references count="2">
          <reference field="0" count="1" selected="0">
            <x v="1"/>
          </reference>
          <reference field="2" count="1" defaultSubtotal="1">
            <x v="67"/>
          </reference>
        </references>
      </pivotArea>
    </format>
    <format dxfId="5842">
      <pivotArea dataOnly="0" labelOnly="1" fieldPosition="0">
        <references count="2">
          <reference field="0" count="1" selected="0">
            <x v="2"/>
          </reference>
          <reference field="2" count="1">
            <x v="8"/>
          </reference>
        </references>
      </pivotArea>
    </format>
    <format dxfId="5841">
      <pivotArea dataOnly="0" labelOnly="1" fieldPosition="0">
        <references count="2">
          <reference field="0" count="1" selected="0">
            <x v="2"/>
          </reference>
          <reference field="2" count="1" defaultSubtotal="1">
            <x v="8"/>
          </reference>
        </references>
      </pivotArea>
    </format>
    <format dxfId="5840">
      <pivotArea dataOnly="0" labelOnly="1" fieldPosition="0">
        <references count="2">
          <reference field="0" count="1" selected="0">
            <x v="3"/>
          </reference>
          <reference field="2" count="1">
            <x v="20"/>
          </reference>
        </references>
      </pivotArea>
    </format>
    <format dxfId="5839">
      <pivotArea dataOnly="0" labelOnly="1" fieldPosition="0">
        <references count="2">
          <reference field="0" count="1" selected="0">
            <x v="3"/>
          </reference>
          <reference field="2" count="1" defaultSubtotal="1">
            <x v="20"/>
          </reference>
        </references>
      </pivotArea>
    </format>
    <format dxfId="5838">
      <pivotArea dataOnly="0" labelOnly="1" fieldPosition="0">
        <references count="2">
          <reference field="0" count="1" selected="0">
            <x v="4"/>
          </reference>
          <reference field="2" count="1">
            <x v="47"/>
          </reference>
        </references>
      </pivotArea>
    </format>
    <format dxfId="5837">
      <pivotArea dataOnly="0" labelOnly="1" fieldPosition="0">
        <references count="2">
          <reference field="0" count="1" selected="0">
            <x v="4"/>
          </reference>
          <reference field="2" count="1" defaultSubtotal="1">
            <x v="47"/>
          </reference>
        </references>
      </pivotArea>
    </format>
    <format dxfId="5836">
      <pivotArea dataOnly="0" labelOnly="1" fieldPosition="0">
        <references count="2">
          <reference field="0" count="1" selected="0">
            <x v="5"/>
          </reference>
          <reference field="2" count="1">
            <x v="2"/>
          </reference>
        </references>
      </pivotArea>
    </format>
    <format dxfId="5835">
      <pivotArea dataOnly="0" labelOnly="1" fieldPosition="0">
        <references count="2">
          <reference field="0" count="1" selected="0">
            <x v="5"/>
          </reference>
          <reference field="2" count="1" defaultSubtotal="1">
            <x v="2"/>
          </reference>
        </references>
      </pivotArea>
    </format>
    <format dxfId="5834">
      <pivotArea dataOnly="0" labelOnly="1" fieldPosition="0">
        <references count="2">
          <reference field="0" count="1" selected="0">
            <x v="6"/>
          </reference>
          <reference field="2" count="1">
            <x v="43"/>
          </reference>
        </references>
      </pivotArea>
    </format>
    <format dxfId="5833">
      <pivotArea dataOnly="0" labelOnly="1" fieldPosition="0">
        <references count="2">
          <reference field="0" count="1" selected="0">
            <x v="6"/>
          </reference>
          <reference field="2" count="1" defaultSubtotal="1">
            <x v="43"/>
          </reference>
        </references>
      </pivotArea>
    </format>
    <format dxfId="5832">
      <pivotArea dataOnly="0" labelOnly="1" fieldPosition="0">
        <references count="2">
          <reference field="0" count="1" selected="0">
            <x v="7"/>
          </reference>
          <reference field="2" count="1">
            <x v="17"/>
          </reference>
        </references>
      </pivotArea>
    </format>
    <format dxfId="5831">
      <pivotArea dataOnly="0" labelOnly="1" fieldPosition="0">
        <references count="2">
          <reference field="0" count="1" selected="0">
            <x v="7"/>
          </reference>
          <reference field="2" count="1" defaultSubtotal="1">
            <x v="17"/>
          </reference>
        </references>
      </pivotArea>
    </format>
    <format dxfId="5830">
      <pivotArea dataOnly="0" labelOnly="1" fieldPosition="0">
        <references count="2">
          <reference field="0" count="1" selected="0">
            <x v="8"/>
          </reference>
          <reference field="2" count="1">
            <x v="26"/>
          </reference>
        </references>
      </pivotArea>
    </format>
    <format dxfId="5829">
      <pivotArea dataOnly="0" labelOnly="1" fieldPosition="0">
        <references count="2">
          <reference field="0" count="1" selected="0">
            <x v="8"/>
          </reference>
          <reference field="2" count="1" defaultSubtotal="1">
            <x v="26"/>
          </reference>
        </references>
      </pivotArea>
    </format>
    <format dxfId="5828">
      <pivotArea dataOnly="0" labelOnly="1" fieldPosition="0">
        <references count="2">
          <reference field="0" count="1" selected="0">
            <x v="9"/>
          </reference>
          <reference field="2" count="1">
            <x v="13"/>
          </reference>
        </references>
      </pivotArea>
    </format>
    <format dxfId="5827">
      <pivotArea dataOnly="0" labelOnly="1" fieldPosition="0">
        <references count="2">
          <reference field="0" count="1" selected="0">
            <x v="9"/>
          </reference>
          <reference field="2" count="1" defaultSubtotal="1">
            <x v="13"/>
          </reference>
        </references>
      </pivotArea>
    </format>
    <format dxfId="5826">
      <pivotArea dataOnly="0" labelOnly="1" fieldPosition="0">
        <references count="2">
          <reference field="0" count="1" selected="0">
            <x v="10"/>
          </reference>
          <reference field="2" count="1">
            <x v="41"/>
          </reference>
        </references>
      </pivotArea>
    </format>
    <format dxfId="5825">
      <pivotArea dataOnly="0" labelOnly="1" fieldPosition="0">
        <references count="2">
          <reference field="0" count="1" selected="0">
            <x v="10"/>
          </reference>
          <reference field="2" count="1" defaultSubtotal="1">
            <x v="41"/>
          </reference>
        </references>
      </pivotArea>
    </format>
    <format dxfId="5824">
      <pivotArea dataOnly="0" labelOnly="1" fieldPosition="0">
        <references count="2">
          <reference field="0" count="1" selected="0">
            <x v="11"/>
          </reference>
          <reference field="2" count="1">
            <x v="54"/>
          </reference>
        </references>
      </pivotArea>
    </format>
    <format dxfId="5823">
      <pivotArea dataOnly="0" labelOnly="1" fieldPosition="0">
        <references count="2">
          <reference field="0" count="1" selected="0">
            <x v="11"/>
          </reference>
          <reference field="2" count="1" defaultSubtotal="1">
            <x v="54"/>
          </reference>
        </references>
      </pivotArea>
    </format>
    <format dxfId="5822">
      <pivotArea dataOnly="0" labelOnly="1" fieldPosition="0">
        <references count="2">
          <reference field="0" count="1" selected="0">
            <x v="12"/>
          </reference>
          <reference field="2" count="1">
            <x v="22"/>
          </reference>
        </references>
      </pivotArea>
    </format>
    <format dxfId="5821">
      <pivotArea dataOnly="0" labelOnly="1" fieldPosition="0">
        <references count="2">
          <reference field="0" count="1" selected="0">
            <x v="12"/>
          </reference>
          <reference field="2" count="1" defaultSubtotal="1">
            <x v="22"/>
          </reference>
        </references>
      </pivotArea>
    </format>
    <format dxfId="5820">
      <pivotArea dataOnly="0" labelOnly="1" fieldPosition="0">
        <references count="2">
          <reference field="0" count="1" selected="0">
            <x v="13"/>
          </reference>
          <reference field="2" count="1">
            <x v="16"/>
          </reference>
        </references>
      </pivotArea>
    </format>
    <format dxfId="5819">
      <pivotArea dataOnly="0" labelOnly="1" fieldPosition="0">
        <references count="2">
          <reference field="0" count="1" selected="0">
            <x v="13"/>
          </reference>
          <reference field="2" count="1" defaultSubtotal="1">
            <x v="16"/>
          </reference>
        </references>
      </pivotArea>
    </format>
    <format dxfId="5818">
      <pivotArea dataOnly="0" labelOnly="1" fieldPosition="0">
        <references count="2">
          <reference field="0" count="1" selected="0">
            <x v="14"/>
          </reference>
          <reference field="2" count="1">
            <x v="4"/>
          </reference>
        </references>
      </pivotArea>
    </format>
    <format dxfId="5817">
      <pivotArea dataOnly="0" labelOnly="1" fieldPosition="0">
        <references count="2">
          <reference field="0" count="1" selected="0">
            <x v="14"/>
          </reference>
          <reference field="2" count="1" defaultSubtotal="1">
            <x v="4"/>
          </reference>
        </references>
      </pivotArea>
    </format>
    <format dxfId="5816">
      <pivotArea dataOnly="0" labelOnly="1" fieldPosition="0">
        <references count="2">
          <reference field="0" count="1" selected="0">
            <x v="15"/>
          </reference>
          <reference field="2" count="1">
            <x v="42"/>
          </reference>
        </references>
      </pivotArea>
    </format>
    <format dxfId="5815">
      <pivotArea dataOnly="0" labelOnly="1" fieldPosition="0">
        <references count="2">
          <reference field="0" count="1" selected="0">
            <x v="15"/>
          </reference>
          <reference field="2" count="1" defaultSubtotal="1">
            <x v="42"/>
          </reference>
        </references>
      </pivotArea>
    </format>
    <format dxfId="5814">
      <pivotArea dataOnly="0" labelOnly="1" fieldPosition="0">
        <references count="2">
          <reference field="0" count="1" selected="0">
            <x v="16"/>
          </reference>
          <reference field="2" count="1">
            <x v="36"/>
          </reference>
        </references>
      </pivotArea>
    </format>
    <format dxfId="5813">
      <pivotArea dataOnly="0" labelOnly="1" fieldPosition="0">
        <references count="2">
          <reference field="0" count="1" selected="0">
            <x v="16"/>
          </reference>
          <reference field="2" count="1" defaultSubtotal="1">
            <x v="36"/>
          </reference>
        </references>
      </pivotArea>
    </format>
    <format dxfId="5812">
      <pivotArea dataOnly="0" labelOnly="1" fieldPosition="0">
        <references count="2">
          <reference field="0" count="1" selected="0">
            <x v="17"/>
          </reference>
          <reference field="2" count="1">
            <x v="5"/>
          </reference>
        </references>
      </pivotArea>
    </format>
    <format dxfId="5811">
      <pivotArea dataOnly="0" labelOnly="1" fieldPosition="0">
        <references count="2">
          <reference field="0" count="1" selected="0">
            <x v="17"/>
          </reference>
          <reference field="2" count="1" defaultSubtotal="1">
            <x v="5"/>
          </reference>
        </references>
      </pivotArea>
    </format>
    <format dxfId="5810">
      <pivotArea dataOnly="0" labelOnly="1" fieldPosition="0">
        <references count="2">
          <reference field="0" count="1" selected="0">
            <x v="18"/>
          </reference>
          <reference field="2" count="1">
            <x v="33"/>
          </reference>
        </references>
      </pivotArea>
    </format>
    <format dxfId="5809">
      <pivotArea dataOnly="0" labelOnly="1" fieldPosition="0">
        <references count="2">
          <reference field="0" count="1" selected="0">
            <x v="18"/>
          </reference>
          <reference field="2" count="1" defaultSubtotal="1">
            <x v="33"/>
          </reference>
        </references>
      </pivotArea>
    </format>
    <format dxfId="5808">
      <pivotArea dataOnly="0" labelOnly="1" fieldPosition="0">
        <references count="2">
          <reference field="0" count="1" selected="0">
            <x v="19"/>
          </reference>
          <reference field="2" count="1">
            <x v="0"/>
          </reference>
        </references>
      </pivotArea>
    </format>
    <format dxfId="5807">
      <pivotArea dataOnly="0" labelOnly="1" fieldPosition="0">
        <references count="2">
          <reference field="0" count="1" selected="0">
            <x v="19"/>
          </reference>
          <reference field="2" count="1" defaultSubtotal="1">
            <x v="0"/>
          </reference>
        </references>
      </pivotArea>
    </format>
    <format dxfId="5806">
      <pivotArea dataOnly="0" labelOnly="1" fieldPosition="0">
        <references count="2">
          <reference field="0" count="1" selected="0">
            <x v="20"/>
          </reference>
          <reference field="2" count="1">
            <x v="46"/>
          </reference>
        </references>
      </pivotArea>
    </format>
    <format dxfId="5805">
      <pivotArea dataOnly="0" labelOnly="1" fieldPosition="0">
        <references count="2">
          <reference field="0" count="1" selected="0">
            <x v="20"/>
          </reference>
          <reference field="2" count="1" defaultSubtotal="1">
            <x v="46"/>
          </reference>
        </references>
      </pivotArea>
    </format>
    <format dxfId="5804">
      <pivotArea dataOnly="0" labelOnly="1" fieldPosition="0">
        <references count="2">
          <reference field="0" count="1" selected="0">
            <x v="21"/>
          </reference>
          <reference field="2" count="1">
            <x v="31"/>
          </reference>
        </references>
      </pivotArea>
    </format>
    <format dxfId="5803">
      <pivotArea dataOnly="0" labelOnly="1" fieldPosition="0">
        <references count="2">
          <reference field="0" count="1" selected="0">
            <x v="21"/>
          </reference>
          <reference field="2" count="1" defaultSubtotal="1">
            <x v="31"/>
          </reference>
        </references>
      </pivotArea>
    </format>
    <format dxfId="5802">
      <pivotArea dataOnly="0" labelOnly="1" fieldPosition="0">
        <references count="2">
          <reference field="0" count="1" selected="0">
            <x v="22"/>
          </reference>
          <reference field="2" count="1">
            <x v="34"/>
          </reference>
        </references>
      </pivotArea>
    </format>
    <format dxfId="5801">
      <pivotArea dataOnly="0" labelOnly="1" fieldPosition="0">
        <references count="2">
          <reference field="0" count="1" selected="0">
            <x v="22"/>
          </reference>
          <reference field="2" count="1" defaultSubtotal="1">
            <x v="34"/>
          </reference>
        </references>
      </pivotArea>
    </format>
    <format dxfId="5800">
      <pivotArea dataOnly="0" labelOnly="1" fieldPosition="0">
        <references count="2">
          <reference field="0" count="1" selected="0">
            <x v="23"/>
          </reference>
          <reference field="2" count="1">
            <x v="52"/>
          </reference>
        </references>
      </pivotArea>
    </format>
    <format dxfId="5799">
      <pivotArea dataOnly="0" labelOnly="1" fieldPosition="0">
        <references count="2">
          <reference field="0" count="1" selected="0">
            <x v="23"/>
          </reference>
          <reference field="2" count="1" defaultSubtotal="1">
            <x v="52"/>
          </reference>
        </references>
      </pivotArea>
    </format>
    <format dxfId="5798">
      <pivotArea dataOnly="0" labelOnly="1" fieldPosition="0">
        <references count="2">
          <reference field="0" count="1" selected="0">
            <x v="24"/>
          </reference>
          <reference field="2" count="1">
            <x v="40"/>
          </reference>
        </references>
      </pivotArea>
    </format>
    <format dxfId="5797">
      <pivotArea dataOnly="0" labelOnly="1" fieldPosition="0">
        <references count="2">
          <reference field="0" count="1" selected="0">
            <x v="24"/>
          </reference>
          <reference field="2" count="1" defaultSubtotal="1">
            <x v="40"/>
          </reference>
        </references>
      </pivotArea>
    </format>
    <format dxfId="5796">
      <pivotArea dataOnly="0" labelOnly="1" fieldPosition="0">
        <references count="2">
          <reference field="0" count="1" selected="0">
            <x v="25"/>
          </reference>
          <reference field="2" count="1">
            <x v="50"/>
          </reference>
        </references>
      </pivotArea>
    </format>
    <format dxfId="5795">
      <pivotArea dataOnly="0" labelOnly="1" fieldPosition="0">
        <references count="2">
          <reference field="0" count="1" selected="0">
            <x v="25"/>
          </reference>
          <reference field="2" count="1" defaultSubtotal="1">
            <x v="50"/>
          </reference>
        </references>
      </pivotArea>
    </format>
    <format dxfId="5794">
      <pivotArea dataOnly="0" labelOnly="1" fieldPosition="0">
        <references count="2">
          <reference field="0" count="1" selected="0">
            <x v="26"/>
          </reference>
          <reference field="2" count="1">
            <x v="49"/>
          </reference>
        </references>
      </pivotArea>
    </format>
    <format dxfId="5793">
      <pivotArea dataOnly="0" labelOnly="1" fieldPosition="0">
        <references count="2">
          <reference field="0" count="1" selected="0">
            <x v="26"/>
          </reference>
          <reference field="2" count="1" defaultSubtotal="1">
            <x v="49"/>
          </reference>
        </references>
      </pivotArea>
    </format>
    <format dxfId="5792">
      <pivotArea dataOnly="0" labelOnly="1" fieldPosition="0">
        <references count="2">
          <reference field="0" count="1" selected="0">
            <x v="27"/>
          </reference>
          <reference field="2" count="1">
            <x v="39"/>
          </reference>
        </references>
      </pivotArea>
    </format>
    <format dxfId="5791">
      <pivotArea dataOnly="0" labelOnly="1" fieldPosition="0">
        <references count="2">
          <reference field="0" count="1" selected="0">
            <x v="27"/>
          </reference>
          <reference field="2" count="1" defaultSubtotal="1">
            <x v="39"/>
          </reference>
        </references>
      </pivotArea>
    </format>
    <format dxfId="5790">
      <pivotArea dataOnly="0" labelOnly="1" fieldPosition="0">
        <references count="2">
          <reference field="0" count="1" selected="0">
            <x v="28"/>
          </reference>
          <reference field="2" count="1">
            <x v="58"/>
          </reference>
        </references>
      </pivotArea>
    </format>
    <format dxfId="5789">
      <pivotArea dataOnly="0" labelOnly="1" fieldPosition="0">
        <references count="2">
          <reference field="0" count="1" selected="0">
            <x v="28"/>
          </reference>
          <reference field="2" count="1" defaultSubtotal="1">
            <x v="58"/>
          </reference>
        </references>
      </pivotArea>
    </format>
    <format dxfId="5788">
      <pivotArea dataOnly="0" labelOnly="1" fieldPosition="0">
        <references count="2">
          <reference field="0" count="1" selected="0">
            <x v="29"/>
          </reference>
          <reference field="2" count="1">
            <x v="66"/>
          </reference>
        </references>
      </pivotArea>
    </format>
    <format dxfId="5787">
      <pivotArea dataOnly="0" labelOnly="1" fieldPosition="0">
        <references count="2">
          <reference field="0" count="1" selected="0">
            <x v="29"/>
          </reference>
          <reference field="2" count="1" defaultSubtotal="1">
            <x v="66"/>
          </reference>
        </references>
      </pivotArea>
    </format>
    <format dxfId="5786">
      <pivotArea dataOnly="0" labelOnly="1" fieldPosition="0">
        <references count="2">
          <reference field="0" count="1" selected="0">
            <x v="30"/>
          </reference>
          <reference field="2" count="1">
            <x v="65"/>
          </reference>
        </references>
      </pivotArea>
    </format>
    <format dxfId="5785">
      <pivotArea dataOnly="0" labelOnly="1" fieldPosition="0">
        <references count="2">
          <reference field="0" count="1" selected="0">
            <x v="30"/>
          </reference>
          <reference field="2" count="1" defaultSubtotal="1">
            <x v="65"/>
          </reference>
        </references>
      </pivotArea>
    </format>
    <format dxfId="5784">
      <pivotArea dataOnly="0" labelOnly="1" fieldPosition="0">
        <references count="2">
          <reference field="0" count="1" selected="0">
            <x v="31"/>
          </reference>
          <reference field="2" count="1">
            <x v="35"/>
          </reference>
        </references>
      </pivotArea>
    </format>
    <format dxfId="5783">
      <pivotArea dataOnly="0" labelOnly="1" fieldPosition="0">
        <references count="2">
          <reference field="0" count="1" selected="0">
            <x v="31"/>
          </reference>
          <reference field="2" count="1" defaultSubtotal="1">
            <x v="35"/>
          </reference>
        </references>
      </pivotArea>
    </format>
    <format dxfId="5782">
      <pivotArea dataOnly="0" labelOnly="1" fieldPosition="0">
        <references count="2">
          <reference field="0" count="1" selected="0">
            <x v="32"/>
          </reference>
          <reference field="2" count="1">
            <x v="10"/>
          </reference>
        </references>
      </pivotArea>
    </format>
    <format dxfId="5781">
      <pivotArea dataOnly="0" labelOnly="1" fieldPosition="0">
        <references count="2">
          <reference field="0" count="1" selected="0">
            <x v="32"/>
          </reference>
          <reference field="2" count="1" defaultSubtotal="1">
            <x v="10"/>
          </reference>
        </references>
      </pivotArea>
    </format>
    <format dxfId="5780">
      <pivotArea dataOnly="0" labelOnly="1" fieldPosition="0">
        <references count="2">
          <reference field="0" count="1" selected="0">
            <x v="33"/>
          </reference>
          <reference field="2" count="1">
            <x v="38"/>
          </reference>
        </references>
      </pivotArea>
    </format>
    <format dxfId="5779">
      <pivotArea dataOnly="0" labelOnly="1" fieldPosition="0">
        <references count="2">
          <reference field="0" count="1" selected="0">
            <x v="33"/>
          </reference>
          <reference field="2" count="1" defaultSubtotal="1">
            <x v="38"/>
          </reference>
        </references>
      </pivotArea>
    </format>
    <format dxfId="5778">
      <pivotArea dataOnly="0" labelOnly="1" fieldPosition="0">
        <references count="2">
          <reference field="0" count="1" selected="0">
            <x v="34"/>
          </reference>
          <reference field="2" count="1">
            <x v="18"/>
          </reference>
        </references>
      </pivotArea>
    </format>
    <format dxfId="5777">
      <pivotArea dataOnly="0" labelOnly="1" fieldPosition="0">
        <references count="2">
          <reference field="0" count="1" selected="0">
            <x v="34"/>
          </reference>
          <reference field="2" count="1" defaultSubtotal="1">
            <x v="18"/>
          </reference>
        </references>
      </pivotArea>
    </format>
    <format dxfId="5776">
      <pivotArea dataOnly="0" labelOnly="1" fieldPosition="0">
        <references count="2">
          <reference field="0" count="1" selected="0">
            <x v="35"/>
          </reference>
          <reference field="2" count="1">
            <x v="57"/>
          </reference>
        </references>
      </pivotArea>
    </format>
    <format dxfId="5775">
      <pivotArea dataOnly="0" labelOnly="1" fieldPosition="0">
        <references count="2">
          <reference field="0" count="1" selected="0">
            <x v="35"/>
          </reference>
          <reference field="2" count="1" defaultSubtotal="1">
            <x v="57"/>
          </reference>
        </references>
      </pivotArea>
    </format>
    <format dxfId="5774">
      <pivotArea dataOnly="0" labelOnly="1" fieldPosition="0">
        <references count="2">
          <reference field="0" count="1" selected="0">
            <x v="36"/>
          </reference>
          <reference field="2" count="1">
            <x v="55"/>
          </reference>
        </references>
      </pivotArea>
    </format>
    <format dxfId="5773">
      <pivotArea dataOnly="0" labelOnly="1" fieldPosition="0">
        <references count="2">
          <reference field="0" count="1" selected="0">
            <x v="36"/>
          </reference>
          <reference field="2" count="1" defaultSubtotal="1">
            <x v="55"/>
          </reference>
        </references>
      </pivotArea>
    </format>
    <format dxfId="5772">
      <pivotArea dataOnly="0" labelOnly="1" fieldPosition="0">
        <references count="2">
          <reference field="0" count="1" selected="0">
            <x v="37"/>
          </reference>
          <reference field="2" count="1">
            <x v="61"/>
          </reference>
        </references>
      </pivotArea>
    </format>
    <format dxfId="5771">
      <pivotArea dataOnly="0" labelOnly="1" fieldPosition="0">
        <references count="2">
          <reference field="0" count="1" selected="0">
            <x v="37"/>
          </reference>
          <reference field="2" count="1" defaultSubtotal="1">
            <x v="61"/>
          </reference>
        </references>
      </pivotArea>
    </format>
    <format dxfId="5770">
      <pivotArea dataOnly="0" labelOnly="1" fieldPosition="0">
        <references count="2">
          <reference field="0" count="1" selected="0">
            <x v="38"/>
          </reference>
          <reference field="2" count="1">
            <x v="19"/>
          </reference>
        </references>
      </pivotArea>
    </format>
    <format dxfId="5769">
      <pivotArea dataOnly="0" labelOnly="1" fieldPosition="0">
        <references count="2">
          <reference field="0" count="1" selected="0">
            <x v="38"/>
          </reference>
          <reference field="2" count="1" defaultSubtotal="1">
            <x v="19"/>
          </reference>
        </references>
      </pivotArea>
    </format>
    <format dxfId="5768">
      <pivotArea dataOnly="0" labelOnly="1" fieldPosition="0">
        <references count="2">
          <reference field="0" count="1" selected="0">
            <x v="39"/>
          </reference>
          <reference field="2" count="1">
            <x v="3"/>
          </reference>
        </references>
      </pivotArea>
    </format>
    <format dxfId="5767">
      <pivotArea dataOnly="0" labelOnly="1" fieldPosition="0">
        <references count="2">
          <reference field="0" count="1" selected="0">
            <x v="39"/>
          </reference>
          <reference field="2" count="1" defaultSubtotal="1">
            <x v="3"/>
          </reference>
        </references>
      </pivotArea>
    </format>
    <format dxfId="5766">
      <pivotArea dataOnly="0" labelOnly="1" fieldPosition="0">
        <references count="2">
          <reference field="0" count="1" selected="0">
            <x v="40"/>
          </reference>
          <reference field="2" count="1">
            <x v="62"/>
          </reference>
        </references>
      </pivotArea>
    </format>
    <format dxfId="5765">
      <pivotArea dataOnly="0" labelOnly="1" fieldPosition="0">
        <references count="2">
          <reference field="0" count="1" selected="0">
            <x v="40"/>
          </reference>
          <reference field="2" count="1" defaultSubtotal="1">
            <x v="62"/>
          </reference>
        </references>
      </pivotArea>
    </format>
    <format dxfId="5764">
      <pivotArea dataOnly="0" labelOnly="1" fieldPosition="0">
        <references count="2">
          <reference field="0" count="1" selected="0">
            <x v="41"/>
          </reference>
          <reference field="2" count="1">
            <x v="51"/>
          </reference>
        </references>
      </pivotArea>
    </format>
    <format dxfId="5763">
      <pivotArea dataOnly="0" labelOnly="1" fieldPosition="0">
        <references count="2">
          <reference field="0" count="1" selected="0">
            <x v="41"/>
          </reference>
          <reference field="2" count="1" defaultSubtotal="1">
            <x v="51"/>
          </reference>
        </references>
      </pivotArea>
    </format>
    <format dxfId="5762">
      <pivotArea dataOnly="0" labelOnly="1" fieldPosition="0">
        <references count="2">
          <reference field="0" count="1" selected="0">
            <x v="42"/>
          </reference>
          <reference field="2" count="1">
            <x v="28"/>
          </reference>
        </references>
      </pivotArea>
    </format>
    <format dxfId="5761">
      <pivotArea dataOnly="0" labelOnly="1" fieldPosition="0">
        <references count="2">
          <reference field="0" count="1" selected="0">
            <x v="42"/>
          </reference>
          <reference field="2" count="1" defaultSubtotal="1">
            <x v="28"/>
          </reference>
        </references>
      </pivotArea>
    </format>
    <format dxfId="5760">
      <pivotArea dataOnly="0" labelOnly="1" fieldPosition="0">
        <references count="2">
          <reference field="0" count="1" selected="0">
            <x v="43"/>
          </reference>
          <reference field="2" count="1">
            <x v="53"/>
          </reference>
        </references>
      </pivotArea>
    </format>
    <format dxfId="5759">
      <pivotArea dataOnly="0" labelOnly="1" fieldPosition="0">
        <references count="2">
          <reference field="0" count="1" selected="0">
            <x v="43"/>
          </reference>
          <reference field="2" count="1" defaultSubtotal="1">
            <x v="53"/>
          </reference>
        </references>
      </pivotArea>
    </format>
    <format dxfId="5758">
      <pivotArea dataOnly="0" labelOnly="1" fieldPosition="0">
        <references count="2">
          <reference field="0" count="1" selected="0">
            <x v="44"/>
          </reference>
          <reference field="2" count="1">
            <x v="7"/>
          </reference>
        </references>
      </pivotArea>
    </format>
    <format dxfId="5757">
      <pivotArea dataOnly="0" labelOnly="1" fieldPosition="0">
        <references count="2">
          <reference field="0" count="1" selected="0">
            <x v="44"/>
          </reference>
          <reference field="2" count="1" defaultSubtotal="1">
            <x v="7"/>
          </reference>
        </references>
      </pivotArea>
    </format>
    <format dxfId="5756">
      <pivotArea dataOnly="0" labelOnly="1" fieldPosition="0">
        <references count="2">
          <reference field="0" count="1" selected="0">
            <x v="45"/>
          </reference>
          <reference field="2" count="1">
            <x v="29"/>
          </reference>
        </references>
      </pivotArea>
    </format>
    <format dxfId="5755">
      <pivotArea dataOnly="0" labelOnly="1" fieldPosition="0">
        <references count="2">
          <reference field="0" count="1" selected="0">
            <x v="45"/>
          </reference>
          <reference field="2" count="1" defaultSubtotal="1">
            <x v="29"/>
          </reference>
        </references>
      </pivotArea>
    </format>
    <format dxfId="5754">
      <pivotArea dataOnly="0" labelOnly="1" fieldPosition="0">
        <references count="2">
          <reference field="0" count="1" selected="0">
            <x v="46"/>
          </reference>
          <reference field="2" count="1">
            <x v="25"/>
          </reference>
        </references>
      </pivotArea>
    </format>
    <format dxfId="5753">
      <pivotArea dataOnly="0" labelOnly="1" fieldPosition="0">
        <references count="2">
          <reference field="0" count="1" selected="0">
            <x v="46"/>
          </reference>
          <reference field="2" count="1" defaultSubtotal="1">
            <x v="25"/>
          </reference>
        </references>
      </pivotArea>
    </format>
    <format dxfId="5752">
      <pivotArea dataOnly="0" labelOnly="1" fieldPosition="0">
        <references count="2">
          <reference field="0" count="1" selected="0">
            <x v="47"/>
          </reference>
          <reference field="2" count="1">
            <x v="24"/>
          </reference>
        </references>
      </pivotArea>
    </format>
    <format dxfId="5751">
      <pivotArea dataOnly="0" labelOnly="1" fieldPosition="0">
        <references count="2">
          <reference field="0" count="1" selected="0">
            <x v="47"/>
          </reference>
          <reference field="2" count="1" defaultSubtotal="1">
            <x v="24"/>
          </reference>
        </references>
      </pivotArea>
    </format>
    <format dxfId="5750">
      <pivotArea dataOnly="0" labelOnly="1" fieldPosition="0">
        <references count="2">
          <reference field="0" count="1" selected="0">
            <x v="48"/>
          </reference>
          <reference field="2" count="1">
            <x v="12"/>
          </reference>
        </references>
      </pivotArea>
    </format>
    <format dxfId="5749">
      <pivotArea dataOnly="0" labelOnly="1" fieldPosition="0">
        <references count="2">
          <reference field="0" count="1" selected="0">
            <x v="48"/>
          </reference>
          <reference field="2" count="1" defaultSubtotal="1">
            <x v="12"/>
          </reference>
        </references>
      </pivotArea>
    </format>
    <format dxfId="5748">
      <pivotArea dataOnly="0" labelOnly="1" fieldPosition="0">
        <references count="2">
          <reference field="0" count="1" selected="0">
            <x v="49"/>
          </reference>
          <reference field="2" count="1">
            <x v="37"/>
          </reference>
        </references>
      </pivotArea>
    </format>
    <format dxfId="5747">
      <pivotArea dataOnly="0" labelOnly="1" fieldPosition="0">
        <references count="2">
          <reference field="0" count="1" selected="0">
            <x v="49"/>
          </reference>
          <reference field="2" count="1" defaultSubtotal="1">
            <x v="37"/>
          </reference>
        </references>
      </pivotArea>
    </format>
    <format dxfId="5746">
      <pivotArea dataOnly="0" labelOnly="1" fieldPosition="0">
        <references count="2">
          <reference field="0" count="1" selected="0">
            <x v="50"/>
          </reference>
          <reference field="2" count="1">
            <x v="32"/>
          </reference>
        </references>
      </pivotArea>
    </format>
    <format dxfId="5745">
      <pivotArea dataOnly="0" labelOnly="1" fieldPosition="0">
        <references count="2">
          <reference field="0" count="1" selected="0">
            <x v="50"/>
          </reference>
          <reference field="2" count="1" defaultSubtotal="1">
            <x v="32"/>
          </reference>
        </references>
      </pivotArea>
    </format>
    <format dxfId="5744">
      <pivotArea dataOnly="0" labelOnly="1" fieldPosition="0">
        <references count="2">
          <reference field="0" count="1" selected="0">
            <x v="51"/>
          </reference>
          <reference field="2" count="1">
            <x v="6"/>
          </reference>
        </references>
      </pivotArea>
    </format>
    <format dxfId="5743">
      <pivotArea dataOnly="0" labelOnly="1" fieldPosition="0">
        <references count="2">
          <reference field="0" count="1" selected="0">
            <x v="51"/>
          </reference>
          <reference field="2" count="1" defaultSubtotal="1">
            <x v="6"/>
          </reference>
        </references>
      </pivotArea>
    </format>
    <format dxfId="5742">
      <pivotArea dataOnly="0" labelOnly="1" fieldPosition="0">
        <references count="2">
          <reference field="0" count="1" selected="0">
            <x v="52"/>
          </reference>
          <reference field="2" count="1">
            <x v="44"/>
          </reference>
        </references>
      </pivotArea>
    </format>
    <format dxfId="5741">
      <pivotArea dataOnly="0" labelOnly="1" fieldPosition="0">
        <references count="2">
          <reference field="0" count="1" selected="0">
            <x v="52"/>
          </reference>
          <reference field="2" count="1" defaultSubtotal="1">
            <x v="44"/>
          </reference>
        </references>
      </pivotArea>
    </format>
    <format dxfId="5740">
      <pivotArea dataOnly="0" labelOnly="1" fieldPosition="0">
        <references count="2">
          <reference field="0" count="1" selected="0">
            <x v="53"/>
          </reference>
          <reference field="2" count="1">
            <x v="23"/>
          </reference>
        </references>
      </pivotArea>
    </format>
    <format dxfId="5739">
      <pivotArea dataOnly="0" labelOnly="1" fieldPosition="0">
        <references count="2">
          <reference field="0" count="1" selected="0">
            <x v="53"/>
          </reference>
          <reference field="2" count="1" defaultSubtotal="1">
            <x v="23"/>
          </reference>
        </references>
      </pivotArea>
    </format>
    <format dxfId="5738">
      <pivotArea dataOnly="0" labelOnly="1" fieldPosition="0">
        <references count="2">
          <reference field="0" count="1" selected="0">
            <x v="54"/>
          </reference>
          <reference field="2" count="1">
            <x v="14"/>
          </reference>
        </references>
      </pivotArea>
    </format>
    <format dxfId="5737">
      <pivotArea dataOnly="0" labelOnly="1" fieldPosition="0">
        <references count="2">
          <reference field="0" count="1" selected="0">
            <x v="54"/>
          </reference>
          <reference field="2" count="1" defaultSubtotal="1">
            <x v="14"/>
          </reference>
        </references>
      </pivotArea>
    </format>
    <format dxfId="5736">
      <pivotArea dataOnly="0" labelOnly="1" fieldPosition="0">
        <references count="2">
          <reference field="0" count="1" selected="0">
            <x v="55"/>
          </reference>
          <reference field="2" count="1">
            <x v="63"/>
          </reference>
        </references>
      </pivotArea>
    </format>
    <format dxfId="5735">
      <pivotArea dataOnly="0" labelOnly="1" fieldPosition="0">
        <references count="2">
          <reference field="0" count="1" selected="0">
            <x v="55"/>
          </reference>
          <reference field="2" count="1" defaultSubtotal="1">
            <x v="63"/>
          </reference>
        </references>
      </pivotArea>
    </format>
    <format dxfId="5734">
      <pivotArea dataOnly="0" labelOnly="1" fieldPosition="0">
        <references count="2">
          <reference field="0" count="1" selected="0">
            <x v="56"/>
          </reference>
          <reference field="2" count="1">
            <x v="64"/>
          </reference>
        </references>
      </pivotArea>
    </format>
    <format dxfId="5733">
      <pivotArea dataOnly="0" labelOnly="1" fieldPosition="0">
        <references count="2">
          <reference field="0" count="1" selected="0">
            <x v="56"/>
          </reference>
          <reference field="2" count="1" defaultSubtotal="1">
            <x v="64"/>
          </reference>
        </references>
      </pivotArea>
    </format>
    <format dxfId="5732">
      <pivotArea dataOnly="0" labelOnly="1" fieldPosition="0">
        <references count="2">
          <reference field="0" count="1" selected="0">
            <x v="57"/>
          </reference>
          <reference field="2" count="1">
            <x v="48"/>
          </reference>
        </references>
      </pivotArea>
    </format>
    <format dxfId="5731">
      <pivotArea dataOnly="0" labelOnly="1" fieldPosition="0">
        <references count="2">
          <reference field="0" count="1" selected="0">
            <x v="57"/>
          </reference>
          <reference field="2" count="1" defaultSubtotal="1">
            <x v="48"/>
          </reference>
        </references>
      </pivotArea>
    </format>
    <format dxfId="5730">
      <pivotArea dataOnly="0" labelOnly="1" fieldPosition="0">
        <references count="2">
          <reference field="0" count="1" selected="0">
            <x v="58"/>
          </reference>
          <reference field="2" count="1">
            <x v="15"/>
          </reference>
        </references>
      </pivotArea>
    </format>
    <format dxfId="5729">
      <pivotArea dataOnly="0" labelOnly="1" fieldPosition="0">
        <references count="2">
          <reference field="0" count="1" selected="0">
            <x v="58"/>
          </reference>
          <reference field="2" count="1" defaultSubtotal="1">
            <x v="15"/>
          </reference>
        </references>
      </pivotArea>
    </format>
    <format dxfId="5728">
      <pivotArea dataOnly="0" labelOnly="1" fieldPosition="0">
        <references count="2">
          <reference field="0" count="1" selected="0">
            <x v="59"/>
          </reference>
          <reference field="2" count="1">
            <x v="30"/>
          </reference>
        </references>
      </pivotArea>
    </format>
    <format dxfId="5727">
      <pivotArea dataOnly="0" labelOnly="1" fieldPosition="0">
        <references count="2">
          <reference field="0" count="1" selected="0">
            <x v="59"/>
          </reference>
          <reference field="2" count="1" defaultSubtotal="1">
            <x v="30"/>
          </reference>
        </references>
      </pivotArea>
    </format>
    <format dxfId="5726">
      <pivotArea dataOnly="0" labelOnly="1" fieldPosition="0">
        <references count="2">
          <reference field="0" count="1" selected="0">
            <x v="60"/>
          </reference>
          <reference field="2" count="1">
            <x v="27"/>
          </reference>
        </references>
      </pivotArea>
    </format>
    <format dxfId="5725">
      <pivotArea dataOnly="0" labelOnly="1" fieldPosition="0">
        <references count="2">
          <reference field="0" count="1" selected="0">
            <x v="60"/>
          </reference>
          <reference field="2" count="1" defaultSubtotal="1">
            <x v="27"/>
          </reference>
        </references>
      </pivotArea>
    </format>
    <format dxfId="5724">
      <pivotArea dataOnly="0" labelOnly="1" fieldPosition="0">
        <references count="2">
          <reference field="0" count="1" selected="0">
            <x v="61"/>
          </reference>
          <reference field="2" count="1">
            <x v="1"/>
          </reference>
        </references>
      </pivotArea>
    </format>
    <format dxfId="5723">
      <pivotArea dataOnly="0" labelOnly="1" fieldPosition="0">
        <references count="2">
          <reference field="0" count="1" selected="0">
            <x v="61"/>
          </reference>
          <reference field="2" count="1" defaultSubtotal="1">
            <x v="1"/>
          </reference>
        </references>
      </pivotArea>
    </format>
    <format dxfId="5722">
      <pivotArea dataOnly="0" labelOnly="1" fieldPosition="0">
        <references count="2">
          <reference field="0" count="1" selected="0">
            <x v="62"/>
          </reference>
          <reference field="2" count="1">
            <x v="59"/>
          </reference>
        </references>
      </pivotArea>
    </format>
    <format dxfId="5721">
      <pivotArea dataOnly="0" labelOnly="1" fieldPosition="0">
        <references count="2">
          <reference field="0" count="1" selected="0">
            <x v="62"/>
          </reference>
          <reference field="2" count="1" defaultSubtotal="1">
            <x v="59"/>
          </reference>
        </references>
      </pivotArea>
    </format>
    <format dxfId="5720">
      <pivotArea dataOnly="0" labelOnly="1" fieldPosition="0">
        <references count="2">
          <reference field="0" count="1" selected="0">
            <x v="63"/>
          </reference>
          <reference field="2" count="1">
            <x v="21"/>
          </reference>
        </references>
      </pivotArea>
    </format>
    <format dxfId="5719">
      <pivotArea dataOnly="0" labelOnly="1" fieldPosition="0">
        <references count="2">
          <reference field="0" count="1" selected="0">
            <x v="63"/>
          </reference>
          <reference field="2" count="1" defaultSubtotal="1">
            <x v="21"/>
          </reference>
        </references>
      </pivotArea>
    </format>
    <format dxfId="5718">
      <pivotArea dataOnly="0" labelOnly="1" fieldPosition="0">
        <references count="2">
          <reference field="0" count="1" selected="0">
            <x v="65"/>
          </reference>
          <reference field="2" count="1">
            <x v="11"/>
          </reference>
        </references>
      </pivotArea>
    </format>
    <format dxfId="5717">
      <pivotArea dataOnly="0" labelOnly="1" fieldPosition="0">
        <references count="2">
          <reference field="0" count="1" selected="0">
            <x v="65"/>
          </reference>
          <reference field="2" count="1" defaultSubtotal="1">
            <x v="11"/>
          </reference>
        </references>
      </pivotArea>
    </format>
    <format dxfId="5716">
      <pivotArea dataOnly="0" labelOnly="1" fieldPosition="0">
        <references count="2">
          <reference field="0" count="1" selected="0">
            <x v="67"/>
          </reference>
          <reference field="2" count="1">
            <x v="56"/>
          </reference>
        </references>
      </pivotArea>
    </format>
    <format dxfId="5715">
      <pivotArea dataOnly="0" labelOnly="1" fieldPosition="0">
        <references count="2">
          <reference field="0" count="1" selected="0">
            <x v="67"/>
          </reference>
          <reference field="2" count="1" defaultSubtotal="1">
            <x v="56"/>
          </reference>
        </references>
      </pivotArea>
    </format>
    <format dxfId="5714">
      <pivotArea dataOnly="0" labelOnly="1" fieldPosition="0">
        <references count="3">
          <reference field="0" count="1" selected="0">
            <x v="0"/>
          </reference>
          <reference field="1" count="2">
            <x v="111"/>
            <x v="199"/>
          </reference>
          <reference field="2" count="1" selected="0">
            <x v="9"/>
          </reference>
        </references>
      </pivotArea>
    </format>
    <format dxfId="5713">
      <pivotArea dataOnly="0" labelOnly="1" fieldPosition="0">
        <references count="3">
          <reference field="0" count="1" selected="0">
            <x v="1"/>
          </reference>
          <reference field="1" count="1">
            <x v="561"/>
          </reference>
          <reference field="2" count="1" selected="0">
            <x v="67"/>
          </reference>
        </references>
      </pivotArea>
    </format>
    <format dxfId="5712">
      <pivotArea dataOnly="0" labelOnly="1" fieldPosition="0">
        <references count="3">
          <reference field="0" count="1" selected="0">
            <x v="2"/>
          </reference>
          <reference field="1" count="4">
            <x v="9"/>
            <x v="58"/>
            <x v="179"/>
            <x v="364"/>
          </reference>
          <reference field="2" count="1" selected="0">
            <x v="8"/>
          </reference>
        </references>
      </pivotArea>
    </format>
    <format dxfId="5711">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5710">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5709">
      <pivotArea dataOnly="0" labelOnly="1" fieldPosition="0">
        <references count="3">
          <reference field="0" count="1" selected="0">
            <x v="5"/>
          </reference>
          <reference field="1" count="1">
            <x v="142"/>
          </reference>
          <reference field="2" count="1" selected="0">
            <x v="2"/>
          </reference>
        </references>
      </pivotArea>
    </format>
    <format dxfId="5708">
      <pivotArea dataOnly="0" labelOnly="1" fieldPosition="0">
        <references count="3">
          <reference field="0" count="1" selected="0">
            <x v="6"/>
          </reference>
          <reference field="1" count="3">
            <x v="157"/>
            <x v="262"/>
            <x v="454"/>
          </reference>
          <reference field="2" count="1" selected="0">
            <x v="43"/>
          </reference>
        </references>
      </pivotArea>
    </format>
    <format dxfId="5707">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5706">
      <pivotArea dataOnly="0" labelOnly="1" fieldPosition="0">
        <references count="3">
          <reference field="0" count="1" selected="0">
            <x v="8"/>
          </reference>
          <reference field="1" count="2">
            <x v="456"/>
            <x v="496"/>
          </reference>
          <reference field="2" count="1" selected="0">
            <x v="26"/>
          </reference>
        </references>
      </pivotArea>
    </format>
    <format dxfId="5705">
      <pivotArea dataOnly="0" labelOnly="1" fieldPosition="0">
        <references count="3">
          <reference field="0" count="1" selected="0">
            <x v="9"/>
          </reference>
          <reference field="1" count="3">
            <x v="77"/>
            <x v="82"/>
            <x v="129"/>
          </reference>
          <reference field="2" count="1" selected="0">
            <x v="13"/>
          </reference>
        </references>
      </pivotArea>
    </format>
    <format dxfId="5704">
      <pivotArea dataOnly="0" labelOnly="1" fieldPosition="0">
        <references count="3">
          <reference field="0" count="1" selected="0">
            <x v="10"/>
          </reference>
          <reference field="1" count="1">
            <x v="274"/>
          </reference>
          <reference field="2" count="1" selected="0">
            <x v="41"/>
          </reference>
        </references>
      </pivotArea>
    </format>
    <format dxfId="5703">
      <pivotArea dataOnly="0" labelOnly="1" fieldPosition="0">
        <references count="3">
          <reference field="0" count="1" selected="0">
            <x v="11"/>
          </reference>
          <reference field="1" count="5">
            <x v="2"/>
            <x v="147"/>
            <x v="215"/>
            <x v="331"/>
            <x v="334"/>
          </reference>
          <reference field="2" count="1" selected="0">
            <x v="54"/>
          </reference>
        </references>
      </pivotArea>
    </format>
    <format dxfId="5702">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5701">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5700">
      <pivotArea dataOnly="0" labelOnly="1" fieldPosition="0">
        <references count="3">
          <reference field="0" count="1" selected="0">
            <x v="14"/>
          </reference>
          <reference field="1" count="2">
            <x v="117"/>
            <x v="238"/>
          </reference>
          <reference field="2" count="1" selected="0">
            <x v="4"/>
          </reference>
        </references>
      </pivotArea>
    </format>
    <format dxfId="5699">
      <pivotArea dataOnly="0" labelOnly="1" fieldPosition="0">
        <references count="3">
          <reference field="0" count="1" selected="0">
            <x v="15"/>
          </reference>
          <reference field="1" count="5">
            <x v="75"/>
            <x v="137"/>
            <x v="196"/>
            <x v="229"/>
            <x v="457"/>
          </reference>
          <reference field="2" count="1" selected="0">
            <x v="42"/>
          </reference>
        </references>
      </pivotArea>
    </format>
    <format dxfId="5698">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5697">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5696">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5695">
      <pivotArea dataOnly="0" labelOnly="1" fieldPosition="0">
        <references count="3">
          <reference field="0" count="1" selected="0">
            <x v="19"/>
          </reference>
          <reference field="1" count="21">
            <x v="124"/>
            <x v="147"/>
            <x v="158"/>
            <x v="159"/>
            <x v="177"/>
            <x v="178"/>
            <x v="258"/>
            <x v="273"/>
            <x v="286"/>
            <x v="289"/>
            <x v="297"/>
            <x v="305"/>
            <x v="306"/>
            <x v="392"/>
            <x v="420"/>
            <x v="421"/>
            <x v="435"/>
            <x v="466"/>
            <x v="467"/>
            <x v="468"/>
            <x v="536"/>
          </reference>
          <reference field="2" count="1" selected="0">
            <x v="0"/>
          </reference>
        </references>
      </pivotArea>
    </format>
    <format dxfId="5694">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5693">
      <pivotArea dataOnly="0" labelOnly="1" fieldPosition="0">
        <references count="3">
          <reference field="0" count="1" selected="0">
            <x v="21"/>
          </reference>
          <reference field="1" count="2">
            <x v="299"/>
            <x v="440"/>
          </reference>
          <reference field="2" count="1" selected="0">
            <x v="31"/>
          </reference>
        </references>
      </pivotArea>
    </format>
    <format dxfId="5692">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5691">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5690">
      <pivotArea dataOnly="0" labelOnly="1" fieldPosition="0">
        <references count="3">
          <reference field="0" count="1" selected="0">
            <x v="24"/>
          </reference>
          <reference field="1" count="2">
            <x v="214"/>
            <x v="482"/>
          </reference>
          <reference field="2" count="1" selected="0">
            <x v="40"/>
          </reference>
        </references>
      </pivotArea>
    </format>
    <format dxfId="5689">
      <pivotArea dataOnly="0" labelOnly="1" fieldPosition="0">
        <references count="3">
          <reference field="0" count="1" selected="0">
            <x v="25"/>
          </reference>
          <reference field="1" count="1">
            <x v="102"/>
          </reference>
          <reference field="2" count="1" selected="0">
            <x v="50"/>
          </reference>
        </references>
      </pivotArea>
    </format>
    <format dxfId="5688">
      <pivotArea dataOnly="0" labelOnly="1" fieldPosition="0">
        <references count="3">
          <reference field="0" count="1" selected="0">
            <x v="26"/>
          </reference>
          <reference field="1" count="5">
            <x v="45"/>
            <x v="61"/>
            <x v="216"/>
            <x v="349"/>
            <x v="397"/>
          </reference>
          <reference field="2" count="1" selected="0">
            <x v="49"/>
          </reference>
        </references>
      </pivotArea>
    </format>
    <format dxfId="5687">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5686">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5685">
      <pivotArea dataOnly="0" labelOnly="1" fieldPosition="0">
        <references count="3">
          <reference field="0" count="1" selected="0">
            <x v="29"/>
          </reference>
          <reference field="1" count="1">
            <x v="195"/>
          </reference>
          <reference field="2" count="1" selected="0">
            <x v="66"/>
          </reference>
        </references>
      </pivotArea>
    </format>
    <format dxfId="5684">
      <pivotArea dataOnly="0" labelOnly="1" fieldPosition="0">
        <references count="3">
          <reference field="0" count="1" selected="0">
            <x v="30"/>
          </reference>
          <reference field="1" count="3">
            <x v="382"/>
            <x v="487"/>
            <x v="541"/>
          </reference>
          <reference field="2" count="1" selected="0">
            <x v="65"/>
          </reference>
        </references>
      </pivotArea>
    </format>
    <format dxfId="5683">
      <pivotArea dataOnly="0" labelOnly="1" fieldPosition="0">
        <references count="3">
          <reference field="0" count="1" selected="0">
            <x v="31"/>
          </reference>
          <reference field="1" count="3">
            <x v="165"/>
            <x v="338"/>
            <x v="418"/>
          </reference>
          <reference field="2" count="1" selected="0">
            <x v="35"/>
          </reference>
        </references>
      </pivotArea>
    </format>
    <format dxfId="5682">
      <pivotArea dataOnly="0" labelOnly="1" fieldPosition="0">
        <references count="3">
          <reference field="0" count="1" selected="0">
            <x v="32"/>
          </reference>
          <reference field="1" count="3">
            <x v="57"/>
            <x v="260"/>
            <x v="567"/>
          </reference>
          <reference field="2" count="1" selected="0">
            <x v="10"/>
          </reference>
        </references>
      </pivotArea>
    </format>
    <format dxfId="5681">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5680">
      <pivotArea dataOnly="0" labelOnly="1" fieldPosition="0">
        <references count="3">
          <reference field="0" count="1" selected="0">
            <x v="34"/>
          </reference>
          <reference field="1" count="1">
            <x v="431"/>
          </reference>
          <reference field="2" count="1" selected="0">
            <x v="18"/>
          </reference>
        </references>
      </pivotArea>
    </format>
    <format dxfId="5679">
      <pivotArea dataOnly="0" labelOnly="1" fieldPosition="0">
        <references count="3">
          <reference field="0" count="1" selected="0">
            <x v="35"/>
          </reference>
          <reference field="1" count="5">
            <x v="47"/>
            <x v="74"/>
            <x v="122"/>
            <x v="168"/>
            <x v="209"/>
          </reference>
          <reference field="2" count="1" selected="0">
            <x v="57"/>
          </reference>
        </references>
      </pivotArea>
    </format>
    <format dxfId="5678">
      <pivotArea dataOnly="0" labelOnly="1" fieldPosition="0">
        <references count="3">
          <reference field="0" count="1" selected="0">
            <x v="36"/>
          </reference>
          <reference field="1" count="4">
            <x v="109"/>
            <x v="296"/>
            <x v="301"/>
            <x v="569"/>
          </reference>
          <reference field="2" count="1" selected="0">
            <x v="55"/>
          </reference>
        </references>
      </pivotArea>
    </format>
    <format dxfId="5677">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5676">
      <pivotArea dataOnly="0" labelOnly="1" fieldPosition="0">
        <references count="3">
          <reference field="0" count="1" selected="0">
            <x v="38"/>
          </reference>
          <reference field="1" count="3">
            <x v="226"/>
            <x v="337"/>
            <x v="496"/>
          </reference>
          <reference field="2" count="1" selected="0">
            <x v="19"/>
          </reference>
        </references>
      </pivotArea>
    </format>
    <format dxfId="5675">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5674">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5673">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5672">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5671">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5670">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5669">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5668">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5667">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5666">
      <pivotArea dataOnly="0" labelOnly="1" fieldPosition="0">
        <references count="3">
          <reference field="0" count="1" selected="0">
            <x v="48"/>
          </reference>
          <reference field="1" count="3">
            <x v="59"/>
            <x v="60"/>
            <x v="441"/>
          </reference>
          <reference field="2" count="1" selected="0">
            <x v="12"/>
          </reference>
        </references>
      </pivotArea>
    </format>
    <format dxfId="5665">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5664">
      <pivotArea dataOnly="0" labelOnly="1" fieldPosition="0">
        <references count="3">
          <reference field="0" count="1" selected="0">
            <x v="50"/>
          </reference>
          <reference field="1" count="2">
            <x v="184"/>
            <x v="558"/>
          </reference>
          <reference field="2" count="1" selected="0">
            <x v="32"/>
          </reference>
        </references>
      </pivotArea>
    </format>
    <format dxfId="5663">
      <pivotArea dataOnly="0" labelOnly="1" fieldPosition="0">
        <references count="3">
          <reference field="0" count="1" selected="0">
            <x v="51"/>
          </reference>
          <reference field="1" count="5">
            <x v="309"/>
            <x v="367"/>
            <x v="522"/>
            <x v="523"/>
            <x v="559"/>
          </reference>
          <reference field="2" count="1" selected="0">
            <x v="6"/>
          </reference>
        </references>
      </pivotArea>
    </format>
    <format dxfId="5662">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5661">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5660">
      <pivotArea dataOnly="0" labelOnly="1" fieldPosition="0">
        <references count="3">
          <reference field="0" count="1" selected="0">
            <x v="54"/>
          </reference>
          <reference field="1" count="3">
            <x v="345"/>
            <x v="436"/>
            <x v="526"/>
          </reference>
          <reference field="2" count="1" selected="0">
            <x v="14"/>
          </reference>
        </references>
      </pivotArea>
    </format>
    <format dxfId="5659">
      <pivotArea dataOnly="0" labelOnly="1" fieldPosition="0">
        <references count="3">
          <reference field="0" count="1" selected="0">
            <x v="55"/>
          </reference>
          <reference field="1" count="3">
            <x v="114"/>
            <x v="143"/>
            <x v="403"/>
          </reference>
          <reference field="2" count="1" selected="0">
            <x v="63"/>
          </reference>
        </references>
      </pivotArea>
    </format>
    <format dxfId="5658">
      <pivotArea dataOnly="0" labelOnly="1" fieldPosition="0">
        <references count="3">
          <reference field="0" count="1" selected="0">
            <x v="56"/>
          </reference>
          <reference field="1" count="2">
            <x v="313"/>
            <x v="351"/>
          </reference>
          <reference field="2" count="1" selected="0">
            <x v="64"/>
          </reference>
        </references>
      </pivotArea>
    </format>
    <format dxfId="5657">
      <pivotArea dataOnly="0" labelOnly="1" fieldPosition="0">
        <references count="3">
          <reference field="0" count="1" selected="0">
            <x v="57"/>
          </reference>
          <reference field="1" count="4">
            <x v="242"/>
            <x v="303"/>
            <x v="412"/>
            <x v="582"/>
          </reference>
          <reference field="2" count="1" selected="0">
            <x v="48"/>
          </reference>
        </references>
      </pivotArea>
    </format>
    <format dxfId="5656">
      <pivotArea dataOnly="0" labelOnly="1" fieldPosition="0">
        <references count="3">
          <reference field="0" count="1" selected="0">
            <x v="58"/>
          </reference>
          <reference field="1" count="2">
            <x v="3"/>
            <x v="7"/>
          </reference>
          <reference field="2" count="1" selected="0">
            <x v="15"/>
          </reference>
        </references>
      </pivotArea>
    </format>
    <format dxfId="5655">
      <pivotArea dataOnly="0" labelOnly="1" fieldPosition="0">
        <references count="3">
          <reference field="0" count="1" selected="0">
            <x v="59"/>
          </reference>
          <reference field="1" count="3">
            <x v="51"/>
            <x v="271"/>
            <x v="324"/>
          </reference>
          <reference field="2" count="1" selected="0">
            <x v="30"/>
          </reference>
        </references>
      </pivotArea>
    </format>
    <format dxfId="5654">
      <pivotArea dataOnly="0" labelOnly="1" fieldPosition="0">
        <references count="3">
          <reference field="0" count="1" selected="0">
            <x v="60"/>
          </reference>
          <reference field="1" count="2">
            <x v="62"/>
            <x v="255"/>
          </reference>
          <reference field="2" count="1" selected="0">
            <x v="27"/>
          </reference>
        </references>
      </pivotArea>
    </format>
    <format dxfId="5653">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5652">
      <pivotArea dataOnly="0" labelOnly="1" fieldPosition="0">
        <references count="3">
          <reference field="0" count="1" selected="0">
            <x v="62"/>
          </reference>
          <reference field="1" count="1">
            <x v="71"/>
          </reference>
          <reference field="2" count="1" selected="0">
            <x v="59"/>
          </reference>
        </references>
      </pivotArea>
    </format>
    <format dxfId="5651">
      <pivotArea dataOnly="0" labelOnly="1" fieldPosition="0">
        <references count="3">
          <reference field="0" count="1" selected="0">
            <x v="63"/>
          </reference>
          <reference field="1" count="3">
            <x v="94"/>
            <x v="294"/>
            <x v="295"/>
          </reference>
          <reference field="2" count="1" selected="0">
            <x v="21"/>
          </reference>
        </references>
      </pivotArea>
    </format>
    <format dxfId="5650">
      <pivotArea dataOnly="0" labelOnly="1" fieldPosition="0">
        <references count="3">
          <reference field="0" count="1" selected="0">
            <x v="65"/>
          </reference>
          <reference field="1" count="1">
            <x v="183"/>
          </reference>
          <reference field="2" count="1" selected="0">
            <x v="11"/>
          </reference>
        </references>
      </pivotArea>
    </format>
    <format dxfId="5649">
      <pivotArea dataOnly="0" labelOnly="1" fieldPosition="0">
        <references count="3">
          <reference field="0" count="1" selected="0">
            <x v="67"/>
          </reference>
          <reference field="1" count="4">
            <x v="25"/>
            <x v="56"/>
            <x v="275"/>
            <x v="529"/>
          </reference>
          <reference field="2" count="1" selected="0">
            <x v="56"/>
          </reference>
        </references>
      </pivotArea>
    </format>
    <format dxfId="5648">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5647">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5646">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5645">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5644">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5643">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5642">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5641">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5640">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5639">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5638">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5637">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5636">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5635">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5634">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5633">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5632">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5631">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5630">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5629">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5628">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5627">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5626">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5625">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5624">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5623">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5622">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5621">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5620">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5619">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5618">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5617">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5616">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5615">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5614">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5613">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5612">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5611">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5610">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5609">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5608">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5607">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5606">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5605">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5604">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5603">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5602">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5601">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5600">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5599">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5598">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5597">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5596">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5595">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5594">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5593">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5592">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5591">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5590">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5589">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5588">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5587">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5586">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5585">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5584">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5583">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5582">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5581">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5580">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5579">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5578">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5577">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5576">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5575">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5574">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5573">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5572">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5571">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5570">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5569">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5568">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5567">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5566">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5565">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5564">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5563">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5562">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5561">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5560">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5559">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5558">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5557">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5556">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5555">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5554">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5553">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5552">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5551">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5550">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5549">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5548">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5547">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5546">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5545">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5544">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5543">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5542">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5541">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5540">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5539">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5538">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5537">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5536">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5535">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5534">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5533">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5532">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5531">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5530">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5529">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5528">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5527">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5526">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5525">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5524">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5523">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5522">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5521">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5520">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5519">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5518">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5517">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5516">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5515">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5514">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5513">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5512">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5511">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5510">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5509">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5508">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5507">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5506">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5505">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5504">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5503">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5502">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5501">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5500">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5499">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5498">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5497">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5496">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5495">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5494">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5493">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5492">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5491">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5490">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5489">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5488">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5487">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5486">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5485">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5484">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5483">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5482">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5481">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5480">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5479">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5478">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5477">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5476">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5475">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5474">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5473">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5472">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5471">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5470">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5469">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5468">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5467">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5466">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5465">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5464">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5463">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5462">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5461">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5460">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5459">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5458">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5457">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5456">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5455">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5454">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5453">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5452">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5451">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5450">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5449">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5448">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5447">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5446">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5445">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5444">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5443">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5442">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5441">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5440">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5439">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5438">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5437">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5436">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5435">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5434">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5433">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5432">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5431">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5430">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5429">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5428">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5427">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5426">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5425">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542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5423">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5422">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5421">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5420">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5419">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5418">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5417">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5416">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5415">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5414">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5413">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5412">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5411">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5410">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5409">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5408">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5407">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5406">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5405">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540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540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540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540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540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539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539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539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539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539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539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539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5392">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5391">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5390">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5389">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5388">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5387">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5386">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5385">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5384">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5383">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5382">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5381">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5380">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5379">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5378">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5377">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5376">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5375">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5374">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5373">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5372">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5371">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537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536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536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536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5366">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5365">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5364">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5363">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5362">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5361">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5360">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5359">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5358">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5357">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5356">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5355">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5354">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5353">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5352">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535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535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534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534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5347">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5346">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5345">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5344">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5343">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5342">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5341">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5340">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5339">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5338">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5337">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5336">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5335">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5334">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5333">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5332">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5331">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5330">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5329">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5328">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5327">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5326">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5325">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5324">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5323">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5322">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5321">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5320">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5319">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5318">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5317">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5316">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5315">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5314">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5313">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5312">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5311">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5310">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5309">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5308">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5307">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5306">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5305">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5304">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5303">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5302">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5301">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5300">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529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5298">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5297">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5296">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5295">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5294">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5293">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5292">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5291">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5290">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5289">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5288">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5287">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5286">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5285">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5284">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5283">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5282">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5281">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5280">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5279">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527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527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527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527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527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527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527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527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527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526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526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526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526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526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526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526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526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526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526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525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525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525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525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525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525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525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525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525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525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524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524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524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524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524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524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524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524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524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524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523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523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523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523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523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523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523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523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523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523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522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522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522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522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522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5224">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5223">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5222">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5221">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5220">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5219">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5218">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5217">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5216">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5215">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5214">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5213">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5212">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5211">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5210">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5209">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5208">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5207">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5206">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5205">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5204">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5203">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5202">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5201">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5200">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5199">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5198">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5197">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5196">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5195">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5194">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5193">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5192">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5191">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5190">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5189">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5188">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5187">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5186">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5185">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5184">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5183">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5182">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5181">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5180">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5179">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5178">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5177">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5176">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5175">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5174">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5173">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5172">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5171">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5170">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5169">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5168">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5167">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5166">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5165">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5164">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5163">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5162">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5161">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5160">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5159">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5158">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5157">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5156">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5155">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515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515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515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515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515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514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514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5147">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5146">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5145">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514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514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514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5141">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5140">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5139">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5138">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5137">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5136">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5135">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5134">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5133">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5132">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5131">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5130">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5129">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5128">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5127">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5126">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5125">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5124">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5123">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5122">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5121">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512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511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511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5117">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5116">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5115">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5114">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5113">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5112">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5111">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5110">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5109">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5108">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5107">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5106">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510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510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510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510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510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510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509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509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509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509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509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509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509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509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509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509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508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508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508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508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5085">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508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508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508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508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508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507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507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507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507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507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507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507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507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507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507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506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506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5067">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5066">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5065">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5064">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5063">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5062">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5061">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5060">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5059">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5058">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5057">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5056">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5055">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5054">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5053">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5052">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505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505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504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504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504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504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504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504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504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504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504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504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503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503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503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503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503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503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503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503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503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503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502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502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502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502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502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502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502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502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502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502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501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501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501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501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501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5014">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501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501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501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501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500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500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500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500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500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5004">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5003">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5002">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5001">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5000">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499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499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499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499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499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499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499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499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499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499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498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498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498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498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498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4984">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4983">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4982">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4981">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4980">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4979">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4978">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4977">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4976">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4975">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4974">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4973">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4972">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4971">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4970">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4969">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4968">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4967">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4966">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4965">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4964">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4963">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4962">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4961">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4960">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4959">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4958">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4957">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4956">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4955">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4954">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4953">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4952">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4951">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4950">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4949">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4948">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4947">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4946">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4945">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4944">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494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494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494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494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493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493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493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493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493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493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493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493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493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493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492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492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492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492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492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492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492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492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492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492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491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491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491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491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491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491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491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491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4911">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4910">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4909">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4908">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490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490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490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490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490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490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4901">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4900">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4899">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4898">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4897">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4896">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4895">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4894">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4893">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4892">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4891">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4890">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4889">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4888">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4887">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4886">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4885">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4884">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4883">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4882">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4881">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4880">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4879">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4878">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4877">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487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487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487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4873">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4872">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4871">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4870">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4869">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4868">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4867">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4866">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4865">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4864">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4863">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4862">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4861">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4860">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4859">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4858">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4857">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4856">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4855">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4854">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4853">
      <pivotArea dataOnly="0" labelOnly="1" outline="0" fieldPosition="0">
        <references count="1">
          <reference field="4294967294" count="3">
            <x v="0"/>
            <x v="1"/>
            <x v="2"/>
          </reference>
        </references>
      </pivotArea>
    </format>
    <format dxfId="4852">
      <pivotArea type="all" dataOnly="0" outline="0" fieldPosition="0"/>
    </format>
    <format dxfId="4851">
      <pivotArea outline="0" collapsedLevelsAreSubtotals="1" fieldPosition="0"/>
    </format>
    <format dxfId="4850">
      <pivotArea field="0" type="button" dataOnly="0" labelOnly="1" outline="0" axis="axisRow" fieldPosition="0"/>
    </format>
    <format dxfId="4849">
      <pivotArea field="2" type="button" dataOnly="0" labelOnly="1" outline="0" axis="axisRow" fieldPosition="1"/>
    </format>
    <format dxfId="4848">
      <pivotArea field="1" type="button" dataOnly="0" labelOnly="1" outline="0" axis="axisRow" fieldPosition="2"/>
    </format>
    <format dxfId="4847">
      <pivotArea field="3" type="button" dataOnly="0" labelOnly="1" outline="0" axis="axisRow" fieldPosition="3"/>
    </format>
    <format dxfId="4846">
      <pivotArea field="4" type="button" dataOnly="0" labelOnly="1" outline="0" axis="axisRow" fieldPosition="4"/>
    </format>
    <format dxfId="4845">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844">
      <pivotArea dataOnly="0" labelOnly="1" fieldPosition="0">
        <references count="1">
          <reference field="0" count="16">
            <x v="50"/>
            <x v="51"/>
            <x v="52"/>
            <x v="53"/>
            <x v="54"/>
            <x v="55"/>
            <x v="56"/>
            <x v="57"/>
            <x v="58"/>
            <x v="59"/>
            <x v="60"/>
            <x v="61"/>
            <x v="62"/>
            <x v="63"/>
            <x v="65"/>
            <x v="67"/>
          </reference>
        </references>
      </pivotArea>
    </format>
    <format dxfId="4843">
      <pivotArea dataOnly="0" labelOnly="1" grandRow="1" outline="0" fieldPosition="0"/>
    </format>
    <format dxfId="4842">
      <pivotArea dataOnly="0" labelOnly="1" fieldPosition="0">
        <references count="2">
          <reference field="0" count="1" selected="0">
            <x v="0"/>
          </reference>
          <reference field="2" count="1">
            <x v="9"/>
          </reference>
        </references>
      </pivotArea>
    </format>
    <format dxfId="4841">
      <pivotArea dataOnly="0" labelOnly="1" fieldPosition="0">
        <references count="2">
          <reference field="0" count="1" selected="0">
            <x v="0"/>
          </reference>
          <reference field="2" count="1" defaultSubtotal="1">
            <x v="9"/>
          </reference>
        </references>
      </pivotArea>
    </format>
    <format dxfId="4840">
      <pivotArea dataOnly="0" labelOnly="1" fieldPosition="0">
        <references count="2">
          <reference field="0" count="1" selected="0">
            <x v="1"/>
          </reference>
          <reference field="2" count="1">
            <x v="67"/>
          </reference>
        </references>
      </pivotArea>
    </format>
    <format dxfId="4839">
      <pivotArea dataOnly="0" labelOnly="1" fieldPosition="0">
        <references count="2">
          <reference field="0" count="1" selected="0">
            <x v="1"/>
          </reference>
          <reference field="2" count="1" defaultSubtotal="1">
            <x v="67"/>
          </reference>
        </references>
      </pivotArea>
    </format>
    <format dxfId="4838">
      <pivotArea dataOnly="0" labelOnly="1" fieldPosition="0">
        <references count="2">
          <reference field="0" count="1" selected="0">
            <x v="2"/>
          </reference>
          <reference field="2" count="1">
            <x v="8"/>
          </reference>
        </references>
      </pivotArea>
    </format>
    <format dxfId="4837">
      <pivotArea dataOnly="0" labelOnly="1" fieldPosition="0">
        <references count="2">
          <reference field="0" count="1" selected="0">
            <x v="2"/>
          </reference>
          <reference field="2" count="1" defaultSubtotal="1">
            <x v="8"/>
          </reference>
        </references>
      </pivotArea>
    </format>
    <format dxfId="4836">
      <pivotArea dataOnly="0" labelOnly="1" fieldPosition="0">
        <references count="2">
          <reference field="0" count="1" selected="0">
            <x v="3"/>
          </reference>
          <reference field="2" count="1">
            <x v="20"/>
          </reference>
        </references>
      </pivotArea>
    </format>
    <format dxfId="4835">
      <pivotArea dataOnly="0" labelOnly="1" fieldPosition="0">
        <references count="2">
          <reference field="0" count="1" selected="0">
            <x v="3"/>
          </reference>
          <reference field="2" count="1" defaultSubtotal="1">
            <x v="20"/>
          </reference>
        </references>
      </pivotArea>
    </format>
    <format dxfId="4834">
      <pivotArea dataOnly="0" labelOnly="1" fieldPosition="0">
        <references count="2">
          <reference field="0" count="1" selected="0">
            <x v="4"/>
          </reference>
          <reference field="2" count="1">
            <x v="47"/>
          </reference>
        </references>
      </pivotArea>
    </format>
    <format dxfId="4833">
      <pivotArea dataOnly="0" labelOnly="1" fieldPosition="0">
        <references count="2">
          <reference field="0" count="1" selected="0">
            <x v="4"/>
          </reference>
          <reference field="2" count="1" defaultSubtotal="1">
            <x v="47"/>
          </reference>
        </references>
      </pivotArea>
    </format>
    <format dxfId="4832">
      <pivotArea dataOnly="0" labelOnly="1" fieldPosition="0">
        <references count="2">
          <reference field="0" count="1" selected="0">
            <x v="5"/>
          </reference>
          <reference field="2" count="1">
            <x v="2"/>
          </reference>
        </references>
      </pivotArea>
    </format>
    <format dxfId="4831">
      <pivotArea dataOnly="0" labelOnly="1" fieldPosition="0">
        <references count="2">
          <reference field="0" count="1" selected="0">
            <x v="5"/>
          </reference>
          <reference field="2" count="1" defaultSubtotal="1">
            <x v="2"/>
          </reference>
        </references>
      </pivotArea>
    </format>
    <format dxfId="4830">
      <pivotArea dataOnly="0" labelOnly="1" fieldPosition="0">
        <references count="2">
          <reference field="0" count="1" selected="0">
            <x v="6"/>
          </reference>
          <reference field="2" count="1">
            <x v="43"/>
          </reference>
        </references>
      </pivotArea>
    </format>
    <format dxfId="4829">
      <pivotArea dataOnly="0" labelOnly="1" fieldPosition="0">
        <references count="2">
          <reference field="0" count="1" selected="0">
            <x v="6"/>
          </reference>
          <reference field="2" count="1" defaultSubtotal="1">
            <x v="43"/>
          </reference>
        </references>
      </pivotArea>
    </format>
    <format dxfId="4828">
      <pivotArea dataOnly="0" labelOnly="1" fieldPosition="0">
        <references count="2">
          <reference field="0" count="1" selected="0">
            <x v="7"/>
          </reference>
          <reference field="2" count="1">
            <x v="17"/>
          </reference>
        </references>
      </pivotArea>
    </format>
    <format dxfId="4827">
      <pivotArea dataOnly="0" labelOnly="1" fieldPosition="0">
        <references count="2">
          <reference field="0" count="1" selected="0">
            <x v="7"/>
          </reference>
          <reference field="2" count="1" defaultSubtotal="1">
            <x v="17"/>
          </reference>
        </references>
      </pivotArea>
    </format>
    <format dxfId="4826">
      <pivotArea dataOnly="0" labelOnly="1" fieldPosition="0">
        <references count="2">
          <reference field="0" count="1" selected="0">
            <x v="8"/>
          </reference>
          <reference field="2" count="1">
            <x v="26"/>
          </reference>
        </references>
      </pivotArea>
    </format>
    <format dxfId="4825">
      <pivotArea dataOnly="0" labelOnly="1" fieldPosition="0">
        <references count="2">
          <reference field="0" count="1" selected="0">
            <x v="8"/>
          </reference>
          <reference field="2" count="1" defaultSubtotal="1">
            <x v="26"/>
          </reference>
        </references>
      </pivotArea>
    </format>
    <format dxfId="4824">
      <pivotArea dataOnly="0" labelOnly="1" fieldPosition="0">
        <references count="2">
          <reference field="0" count="1" selected="0">
            <x v="9"/>
          </reference>
          <reference field="2" count="1">
            <x v="13"/>
          </reference>
        </references>
      </pivotArea>
    </format>
    <format dxfId="4823">
      <pivotArea dataOnly="0" labelOnly="1" fieldPosition="0">
        <references count="2">
          <reference field="0" count="1" selected="0">
            <x v="9"/>
          </reference>
          <reference field="2" count="1" defaultSubtotal="1">
            <x v="13"/>
          </reference>
        </references>
      </pivotArea>
    </format>
    <format dxfId="4822">
      <pivotArea dataOnly="0" labelOnly="1" fieldPosition="0">
        <references count="2">
          <reference field="0" count="1" selected="0">
            <x v="10"/>
          </reference>
          <reference field="2" count="1">
            <x v="41"/>
          </reference>
        </references>
      </pivotArea>
    </format>
    <format dxfId="4821">
      <pivotArea dataOnly="0" labelOnly="1" fieldPosition="0">
        <references count="2">
          <reference field="0" count="1" selected="0">
            <x v="10"/>
          </reference>
          <reference field="2" count="1" defaultSubtotal="1">
            <x v="41"/>
          </reference>
        </references>
      </pivotArea>
    </format>
    <format dxfId="4820">
      <pivotArea dataOnly="0" labelOnly="1" fieldPosition="0">
        <references count="2">
          <reference field="0" count="1" selected="0">
            <x v="11"/>
          </reference>
          <reference field="2" count="1">
            <x v="54"/>
          </reference>
        </references>
      </pivotArea>
    </format>
    <format dxfId="4819">
      <pivotArea dataOnly="0" labelOnly="1" fieldPosition="0">
        <references count="2">
          <reference field="0" count="1" selected="0">
            <x v="11"/>
          </reference>
          <reference field="2" count="1" defaultSubtotal="1">
            <x v="54"/>
          </reference>
        </references>
      </pivotArea>
    </format>
    <format dxfId="4818">
      <pivotArea dataOnly="0" labelOnly="1" fieldPosition="0">
        <references count="2">
          <reference field="0" count="1" selected="0">
            <x v="12"/>
          </reference>
          <reference field="2" count="1">
            <x v="22"/>
          </reference>
        </references>
      </pivotArea>
    </format>
    <format dxfId="4817">
      <pivotArea dataOnly="0" labelOnly="1" fieldPosition="0">
        <references count="2">
          <reference field="0" count="1" selected="0">
            <x v="12"/>
          </reference>
          <reference field="2" count="1" defaultSubtotal="1">
            <x v="22"/>
          </reference>
        </references>
      </pivotArea>
    </format>
    <format dxfId="4816">
      <pivotArea dataOnly="0" labelOnly="1" fieldPosition="0">
        <references count="2">
          <reference field="0" count="1" selected="0">
            <x v="13"/>
          </reference>
          <reference field="2" count="1">
            <x v="16"/>
          </reference>
        </references>
      </pivotArea>
    </format>
    <format dxfId="4815">
      <pivotArea dataOnly="0" labelOnly="1" fieldPosition="0">
        <references count="2">
          <reference field="0" count="1" selected="0">
            <x v="13"/>
          </reference>
          <reference field="2" count="1" defaultSubtotal="1">
            <x v="16"/>
          </reference>
        </references>
      </pivotArea>
    </format>
    <format dxfId="4814">
      <pivotArea dataOnly="0" labelOnly="1" fieldPosition="0">
        <references count="2">
          <reference field="0" count="1" selected="0">
            <x v="14"/>
          </reference>
          <reference field="2" count="1">
            <x v="4"/>
          </reference>
        </references>
      </pivotArea>
    </format>
    <format dxfId="4813">
      <pivotArea dataOnly="0" labelOnly="1" fieldPosition="0">
        <references count="2">
          <reference field="0" count="1" selected="0">
            <x v="14"/>
          </reference>
          <reference field="2" count="1" defaultSubtotal="1">
            <x v="4"/>
          </reference>
        </references>
      </pivotArea>
    </format>
    <format dxfId="4812">
      <pivotArea dataOnly="0" labelOnly="1" fieldPosition="0">
        <references count="2">
          <reference field="0" count="1" selected="0">
            <x v="15"/>
          </reference>
          <reference field="2" count="1">
            <x v="42"/>
          </reference>
        </references>
      </pivotArea>
    </format>
    <format dxfId="4811">
      <pivotArea dataOnly="0" labelOnly="1" fieldPosition="0">
        <references count="2">
          <reference field="0" count="1" selected="0">
            <x v="15"/>
          </reference>
          <reference field="2" count="1" defaultSubtotal="1">
            <x v="42"/>
          </reference>
        </references>
      </pivotArea>
    </format>
    <format dxfId="4810">
      <pivotArea dataOnly="0" labelOnly="1" fieldPosition="0">
        <references count="2">
          <reference field="0" count="1" selected="0">
            <x v="16"/>
          </reference>
          <reference field="2" count="1">
            <x v="36"/>
          </reference>
        </references>
      </pivotArea>
    </format>
    <format dxfId="4809">
      <pivotArea dataOnly="0" labelOnly="1" fieldPosition="0">
        <references count="2">
          <reference field="0" count="1" selected="0">
            <x v="16"/>
          </reference>
          <reference field="2" count="1" defaultSubtotal="1">
            <x v="36"/>
          </reference>
        </references>
      </pivotArea>
    </format>
    <format dxfId="4808">
      <pivotArea dataOnly="0" labelOnly="1" fieldPosition="0">
        <references count="2">
          <reference field="0" count="1" selected="0">
            <x v="17"/>
          </reference>
          <reference field="2" count="1">
            <x v="5"/>
          </reference>
        </references>
      </pivotArea>
    </format>
    <format dxfId="4807">
      <pivotArea dataOnly="0" labelOnly="1" fieldPosition="0">
        <references count="2">
          <reference field="0" count="1" selected="0">
            <x v="17"/>
          </reference>
          <reference field="2" count="1" defaultSubtotal="1">
            <x v="5"/>
          </reference>
        </references>
      </pivotArea>
    </format>
    <format dxfId="4806">
      <pivotArea dataOnly="0" labelOnly="1" fieldPosition="0">
        <references count="2">
          <reference field="0" count="1" selected="0">
            <x v="18"/>
          </reference>
          <reference field="2" count="1">
            <x v="33"/>
          </reference>
        </references>
      </pivotArea>
    </format>
    <format dxfId="4805">
      <pivotArea dataOnly="0" labelOnly="1" fieldPosition="0">
        <references count="2">
          <reference field="0" count="1" selected="0">
            <x v="18"/>
          </reference>
          <reference field="2" count="1" defaultSubtotal="1">
            <x v="33"/>
          </reference>
        </references>
      </pivotArea>
    </format>
    <format dxfId="4804">
      <pivotArea dataOnly="0" labelOnly="1" fieldPosition="0">
        <references count="2">
          <reference field="0" count="1" selected="0">
            <x v="19"/>
          </reference>
          <reference field="2" count="1">
            <x v="0"/>
          </reference>
        </references>
      </pivotArea>
    </format>
    <format dxfId="4803">
      <pivotArea dataOnly="0" labelOnly="1" fieldPosition="0">
        <references count="2">
          <reference field="0" count="1" selected="0">
            <x v="19"/>
          </reference>
          <reference field="2" count="1" defaultSubtotal="1">
            <x v="0"/>
          </reference>
        </references>
      </pivotArea>
    </format>
    <format dxfId="4802">
      <pivotArea dataOnly="0" labelOnly="1" fieldPosition="0">
        <references count="2">
          <reference field="0" count="1" selected="0">
            <x v="20"/>
          </reference>
          <reference field="2" count="1">
            <x v="46"/>
          </reference>
        </references>
      </pivotArea>
    </format>
    <format dxfId="4801">
      <pivotArea dataOnly="0" labelOnly="1" fieldPosition="0">
        <references count="2">
          <reference field="0" count="1" selected="0">
            <x v="20"/>
          </reference>
          <reference field="2" count="1" defaultSubtotal="1">
            <x v="46"/>
          </reference>
        </references>
      </pivotArea>
    </format>
    <format dxfId="4800">
      <pivotArea dataOnly="0" labelOnly="1" fieldPosition="0">
        <references count="2">
          <reference field="0" count="1" selected="0">
            <x v="21"/>
          </reference>
          <reference field="2" count="1">
            <x v="31"/>
          </reference>
        </references>
      </pivotArea>
    </format>
    <format dxfId="4799">
      <pivotArea dataOnly="0" labelOnly="1" fieldPosition="0">
        <references count="2">
          <reference field="0" count="1" selected="0">
            <x v="21"/>
          </reference>
          <reference field="2" count="1" defaultSubtotal="1">
            <x v="31"/>
          </reference>
        </references>
      </pivotArea>
    </format>
    <format dxfId="4798">
      <pivotArea dataOnly="0" labelOnly="1" fieldPosition="0">
        <references count="2">
          <reference field="0" count="1" selected="0">
            <x v="22"/>
          </reference>
          <reference field="2" count="1">
            <x v="34"/>
          </reference>
        </references>
      </pivotArea>
    </format>
    <format dxfId="4797">
      <pivotArea dataOnly="0" labelOnly="1" fieldPosition="0">
        <references count="2">
          <reference field="0" count="1" selected="0">
            <x v="22"/>
          </reference>
          <reference field="2" count="1" defaultSubtotal="1">
            <x v="34"/>
          </reference>
        </references>
      </pivotArea>
    </format>
    <format dxfId="4796">
      <pivotArea dataOnly="0" labelOnly="1" fieldPosition="0">
        <references count="2">
          <reference field="0" count="1" selected="0">
            <x v="23"/>
          </reference>
          <reference field="2" count="1">
            <x v="52"/>
          </reference>
        </references>
      </pivotArea>
    </format>
    <format dxfId="4795">
      <pivotArea dataOnly="0" labelOnly="1" fieldPosition="0">
        <references count="2">
          <reference field="0" count="1" selected="0">
            <x v="23"/>
          </reference>
          <reference field="2" count="1" defaultSubtotal="1">
            <x v="52"/>
          </reference>
        </references>
      </pivotArea>
    </format>
    <format dxfId="4794">
      <pivotArea dataOnly="0" labelOnly="1" fieldPosition="0">
        <references count="2">
          <reference field="0" count="1" selected="0">
            <x v="24"/>
          </reference>
          <reference field="2" count="1">
            <x v="40"/>
          </reference>
        </references>
      </pivotArea>
    </format>
    <format dxfId="4793">
      <pivotArea dataOnly="0" labelOnly="1" fieldPosition="0">
        <references count="2">
          <reference field="0" count="1" selected="0">
            <x v="24"/>
          </reference>
          <reference field="2" count="1" defaultSubtotal="1">
            <x v="40"/>
          </reference>
        </references>
      </pivotArea>
    </format>
    <format dxfId="4792">
      <pivotArea dataOnly="0" labelOnly="1" fieldPosition="0">
        <references count="2">
          <reference field="0" count="1" selected="0">
            <x v="25"/>
          </reference>
          <reference field="2" count="1">
            <x v="50"/>
          </reference>
        </references>
      </pivotArea>
    </format>
    <format dxfId="4791">
      <pivotArea dataOnly="0" labelOnly="1" fieldPosition="0">
        <references count="2">
          <reference field="0" count="1" selected="0">
            <x v="25"/>
          </reference>
          <reference field="2" count="1" defaultSubtotal="1">
            <x v="50"/>
          </reference>
        </references>
      </pivotArea>
    </format>
    <format dxfId="4790">
      <pivotArea dataOnly="0" labelOnly="1" fieldPosition="0">
        <references count="2">
          <reference field="0" count="1" selected="0">
            <x v="26"/>
          </reference>
          <reference field="2" count="1">
            <x v="49"/>
          </reference>
        </references>
      </pivotArea>
    </format>
    <format dxfId="4789">
      <pivotArea dataOnly="0" labelOnly="1" fieldPosition="0">
        <references count="2">
          <reference field="0" count="1" selected="0">
            <x v="26"/>
          </reference>
          <reference field="2" count="1" defaultSubtotal="1">
            <x v="49"/>
          </reference>
        </references>
      </pivotArea>
    </format>
    <format dxfId="4788">
      <pivotArea dataOnly="0" labelOnly="1" fieldPosition="0">
        <references count="2">
          <reference field="0" count="1" selected="0">
            <x v="27"/>
          </reference>
          <reference field="2" count="1">
            <x v="39"/>
          </reference>
        </references>
      </pivotArea>
    </format>
    <format dxfId="4787">
      <pivotArea dataOnly="0" labelOnly="1" fieldPosition="0">
        <references count="2">
          <reference field="0" count="1" selected="0">
            <x v="27"/>
          </reference>
          <reference field="2" count="1" defaultSubtotal="1">
            <x v="39"/>
          </reference>
        </references>
      </pivotArea>
    </format>
    <format dxfId="4786">
      <pivotArea dataOnly="0" labelOnly="1" fieldPosition="0">
        <references count="2">
          <reference field="0" count="1" selected="0">
            <x v="28"/>
          </reference>
          <reference field="2" count="1">
            <x v="58"/>
          </reference>
        </references>
      </pivotArea>
    </format>
    <format dxfId="4785">
      <pivotArea dataOnly="0" labelOnly="1" fieldPosition="0">
        <references count="2">
          <reference field="0" count="1" selected="0">
            <x v="28"/>
          </reference>
          <reference field="2" count="1" defaultSubtotal="1">
            <x v="58"/>
          </reference>
        </references>
      </pivotArea>
    </format>
    <format dxfId="4784">
      <pivotArea dataOnly="0" labelOnly="1" fieldPosition="0">
        <references count="2">
          <reference field="0" count="1" selected="0">
            <x v="29"/>
          </reference>
          <reference field="2" count="1">
            <x v="66"/>
          </reference>
        </references>
      </pivotArea>
    </format>
    <format dxfId="4783">
      <pivotArea dataOnly="0" labelOnly="1" fieldPosition="0">
        <references count="2">
          <reference field="0" count="1" selected="0">
            <x v="29"/>
          </reference>
          <reference field="2" count="1" defaultSubtotal="1">
            <x v="66"/>
          </reference>
        </references>
      </pivotArea>
    </format>
    <format dxfId="4782">
      <pivotArea dataOnly="0" labelOnly="1" fieldPosition="0">
        <references count="2">
          <reference field="0" count="1" selected="0">
            <x v="30"/>
          </reference>
          <reference field="2" count="1">
            <x v="65"/>
          </reference>
        </references>
      </pivotArea>
    </format>
    <format dxfId="4781">
      <pivotArea dataOnly="0" labelOnly="1" fieldPosition="0">
        <references count="2">
          <reference field="0" count="1" selected="0">
            <x v="30"/>
          </reference>
          <reference field="2" count="1" defaultSubtotal="1">
            <x v="65"/>
          </reference>
        </references>
      </pivotArea>
    </format>
    <format dxfId="4780">
      <pivotArea dataOnly="0" labelOnly="1" fieldPosition="0">
        <references count="2">
          <reference field="0" count="1" selected="0">
            <x v="31"/>
          </reference>
          <reference field="2" count="1">
            <x v="35"/>
          </reference>
        </references>
      </pivotArea>
    </format>
    <format dxfId="4779">
      <pivotArea dataOnly="0" labelOnly="1" fieldPosition="0">
        <references count="2">
          <reference field="0" count="1" selected="0">
            <x v="31"/>
          </reference>
          <reference field="2" count="1" defaultSubtotal="1">
            <x v="35"/>
          </reference>
        </references>
      </pivotArea>
    </format>
    <format dxfId="4778">
      <pivotArea dataOnly="0" labelOnly="1" fieldPosition="0">
        <references count="2">
          <reference field="0" count="1" selected="0">
            <x v="32"/>
          </reference>
          <reference field="2" count="1">
            <x v="10"/>
          </reference>
        </references>
      </pivotArea>
    </format>
    <format dxfId="4777">
      <pivotArea dataOnly="0" labelOnly="1" fieldPosition="0">
        <references count="2">
          <reference field="0" count="1" selected="0">
            <x v="32"/>
          </reference>
          <reference field="2" count="1" defaultSubtotal="1">
            <x v="10"/>
          </reference>
        </references>
      </pivotArea>
    </format>
    <format dxfId="4776">
      <pivotArea dataOnly="0" labelOnly="1" fieldPosition="0">
        <references count="2">
          <reference field="0" count="1" selected="0">
            <x v="33"/>
          </reference>
          <reference field="2" count="1">
            <x v="38"/>
          </reference>
        </references>
      </pivotArea>
    </format>
    <format dxfId="4775">
      <pivotArea dataOnly="0" labelOnly="1" fieldPosition="0">
        <references count="2">
          <reference field="0" count="1" selected="0">
            <x v="33"/>
          </reference>
          <reference field="2" count="1" defaultSubtotal="1">
            <x v="38"/>
          </reference>
        </references>
      </pivotArea>
    </format>
    <format dxfId="4774">
      <pivotArea dataOnly="0" labelOnly="1" fieldPosition="0">
        <references count="2">
          <reference field="0" count="1" selected="0">
            <x v="34"/>
          </reference>
          <reference field="2" count="1">
            <x v="18"/>
          </reference>
        </references>
      </pivotArea>
    </format>
    <format dxfId="4773">
      <pivotArea dataOnly="0" labelOnly="1" fieldPosition="0">
        <references count="2">
          <reference field="0" count="1" selected="0">
            <x v="34"/>
          </reference>
          <reference field="2" count="1" defaultSubtotal="1">
            <x v="18"/>
          </reference>
        </references>
      </pivotArea>
    </format>
    <format dxfId="4772">
      <pivotArea dataOnly="0" labelOnly="1" fieldPosition="0">
        <references count="2">
          <reference field="0" count="1" selected="0">
            <x v="35"/>
          </reference>
          <reference field="2" count="1">
            <x v="57"/>
          </reference>
        </references>
      </pivotArea>
    </format>
    <format dxfId="4771">
      <pivotArea dataOnly="0" labelOnly="1" fieldPosition="0">
        <references count="2">
          <reference field="0" count="1" selected="0">
            <x v="35"/>
          </reference>
          <reference field="2" count="1" defaultSubtotal="1">
            <x v="57"/>
          </reference>
        </references>
      </pivotArea>
    </format>
    <format dxfId="4770">
      <pivotArea dataOnly="0" labelOnly="1" fieldPosition="0">
        <references count="2">
          <reference field="0" count="1" selected="0">
            <x v="36"/>
          </reference>
          <reference field="2" count="1">
            <x v="55"/>
          </reference>
        </references>
      </pivotArea>
    </format>
    <format dxfId="4769">
      <pivotArea dataOnly="0" labelOnly="1" fieldPosition="0">
        <references count="2">
          <reference field="0" count="1" selected="0">
            <x v="36"/>
          </reference>
          <reference field="2" count="1" defaultSubtotal="1">
            <x v="55"/>
          </reference>
        </references>
      </pivotArea>
    </format>
    <format dxfId="4768">
      <pivotArea dataOnly="0" labelOnly="1" fieldPosition="0">
        <references count="2">
          <reference field="0" count="1" selected="0">
            <x v="37"/>
          </reference>
          <reference field="2" count="1">
            <x v="61"/>
          </reference>
        </references>
      </pivotArea>
    </format>
    <format dxfId="4767">
      <pivotArea dataOnly="0" labelOnly="1" fieldPosition="0">
        <references count="2">
          <reference field="0" count="1" selected="0">
            <x v="37"/>
          </reference>
          <reference field="2" count="1" defaultSubtotal="1">
            <x v="61"/>
          </reference>
        </references>
      </pivotArea>
    </format>
    <format dxfId="4766">
      <pivotArea dataOnly="0" labelOnly="1" fieldPosition="0">
        <references count="2">
          <reference field="0" count="1" selected="0">
            <x v="38"/>
          </reference>
          <reference field="2" count="1">
            <x v="19"/>
          </reference>
        </references>
      </pivotArea>
    </format>
    <format dxfId="4765">
      <pivotArea dataOnly="0" labelOnly="1" fieldPosition="0">
        <references count="2">
          <reference field="0" count="1" selected="0">
            <x v="38"/>
          </reference>
          <reference field="2" count="1" defaultSubtotal="1">
            <x v="19"/>
          </reference>
        </references>
      </pivotArea>
    </format>
    <format dxfId="4764">
      <pivotArea dataOnly="0" labelOnly="1" fieldPosition="0">
        <references count="2">
          <reference field="0" count="1" selected="0">
            <x v="39"/>
          </reference>
          <reference field="2" count="1">
            <x v="3"/>
          </reference>
        </references>
      </pivotArea>
    </format>
    <format dxfId="4763">
      <pivotArea dataOnly="0" labelOnly="1" fieldPosition="0">
        <references count="2">
          <reference field="0" count="1" selected="0">
            <x v="39"/>
          </reference>
          <reference field="2" count="1" defaultSubtotal="1">
            <x v="3"/>
          </reference>
        </references>
      </pivotArea>
    </format>
    <format dxfId="4762">
      <pivotArea dataOnly="0" labelOnly="1" fieldPosition="0">
        <references count="2">
          <reference field="0" count="1" selected="0">
            <x v="40"/>
          </reference>
          <reference field="2" count="1">
            <x v="62"/>
          </reference>
        </references>
      </pivotArea>
    </format>
    <format dxfId="4761">
      <pivotArea dataOnly="0" labelOnly="1" fieldPosition="0">
        <references count="2">
          <reference field="0" count="1" selected="0">
            <x v="40"/>
          </reference>
          <reference field="2" count="1" defaultSubtotal="1">
            <x v="62"/>
          </reference>
        </references>
      </pivotArea>
    </format>
    <format dxfId="4760">
      <pivotArea dataOnly="0" labelOnly="1" fieldPosition="0">
        <references count="2">
          <reference field="0" count="1" selected="0">
            <x v="41"/>
          </reference>
          <reference field="2" count="1">
            <x v="51"/>
          </reference>
        </references>
      </pivotArea>
    </format>
    <format dxfId="4759">
      <pivotArea dataOnly="0" labelOnly="1" fieldPosition="0">
        <references count="2">
          <reference field="0" count="1" selected="0">
            <x v="41"/>
          </reference>
          <reference field="2" count="1" defaultSubtotal="1">
            <x v="51"/>
          </reference>
        </references>
      </pivotArea>
    </format>
    <format dxfId="4758">
      <pivotArea dataOnly="0" labelOnly="1" fieldPosition="0">
        <references count="2">
          <reference field="0" count="1" selected="0">
            <x v="42"/>
          </reference>
          <reference field="2" count="1">
            <x v="28"/>
          </reference>
        </references>
      </pivotArea>
    </format>
    <format dxfId="4757">
      <pivotArea dataOnly="0" labelOnly="1" fieldPosition="0">
        <references count="2">
          <reference field="0" count="1" selected="0">
            <x v="42"/>
          </reference>
          <reference field="2" count="1" defaultSubtotal="1">
            <x v="28"/>
          </reference>
        </references>
      </pivotArea>
    </format>
    <format dxfId="4756">
      <pivotArea dataOnly="0" labelOnly="1" fieldPosition="0">
        <references count="2">
          <reference field="0" count="1" selected="0">
            <x v="43"/>
          </reference>
          <reference field="2" count="1">
            <x v="53"/>
          </reference>
        </references>
      </pivotArea>
    </format>
    <format dxfId="4755">
      <pivotArea dataOnly="0" labelOnly="1" fieldPosition="0">
        <references count="2">
          <reference field="0" count="1" selected="0">
            <x v="43"/>
          </reference>
          <reference field="2" count="1" defaultSubtotal="1">
            <x v="53"/>
          </reference>
        </references>
      </pivotArea>
    </format>
    <format dxfId="4754">
      <pivotArea dataOnly="0" labelOnly="1" fieldPosition="0">
        <references count="2">
          <reference field="0" count="1" selected="0">
            <x v="44"/>
          </reference>
          <reference field="2" count="1">
            <x v="7"/>
          </reference>
        </references>
      </pivotArea>
    </format>
    <format dxfId="4753">
      <pivotArea dataOnly="0" labelOnly="1" fieldPosition="0">
        <references count="2">
          <reference field="0" count="1" selected="0">
            <x v="44"/>
          </reference>
          <reference field="2" count="1" defaultSubtotal="1">
            <x v="7"/>
          </reference>
        </references>
      </pivotArea>
    </format>
    <format dxfId="4752">
      <pivotArea dataOnly="0" labelOnly="1" fieldPosition="0">
        <references count="2">
          <reference field="0" count="1" selected="0">
            <x v="45"/>
          </reference>
          <reference field="2" count="1">
            <x v="29"/>
          </reference>
        </references>
      </pivotArea>
    </format>
    <format dxfId="4751">
      <pivotArea dataOnly="0" labelOnly="1" fieldPosition="0">
        <references count="2">
          <reference field="0" count="1" selected="0">
            <x v="45"/>
          </reference>
          <reference field="2" count="1" defaultSubtotal="1">
            <x v="29"/>
          </reference>
        </references>
      </pivotArea>
    </format>
    <format dxfId="4750">
      <pivotArea dataOnly="0" labelOnly="1" fieldPosition="0">
        <references count="2">
          <reference field="0" count="1" selected="0">
            <x v="46"/>
          </reference>
          <reference field="2" count="1">
            <x v="25"/>
          </reference>
        </references>
      </pivotArea>
    </format>
    <format dxfId="4749">
      <pivotArea dataOnly="0" labelOnly="1" fieldPosition="0">
        <references count="2">
          <reference field="0" count="1" selected="0">
            <x v="46"/>
          </reference>
          <reference field="2" count="1" defaultSubtotal="1">
            <x v="25"/>
          </reference>
        </references>
      </pivotArea>
    </format>
    <format dxfId="4748">
      <pivotArea dataOnly="0" labelOnly="1" fieldPosition="0">
        <references count="2">
          <reference field="0" count="1" selected="0">
            <x v="47"/>
          </reference>
          <reference field="2" count="1">
            <x v="24"/>
          </reference>
        </references>
      </pivotArea>
    </format>
    <format dxfId="4747">
      <pivotArea dataOnly="0" labelOnly="1" fieldPosition="0">
        <references count="2">
          <reference field="0" count="1" selected="0">
            <x v="47"/>
          </reference>
          <reference field="2" count="1" defaultSubtotal="1">
            <x v="24"/>
          </reference>
        </references>
      </pivotArea>
    </format>
    <format dxfId="4746">
      <pivotArea dataOnly="0" labelOnly="1" fieldPosition="0">
        <references count="2">
          <reference field="0" count="1" selected="0">
            <x v="48"/>
          </reference>
          <reference field="2" count="1">
            <x v="12"/>
          </reference>
        </references>
      </pivotArea>
    </format>
    <format dxfId="4745">
      <pivotArea dataOnly="0" labelOnly="1" fieldPosition="0">
        <references count="2">
          <reference field="0" count="1" selected="0">
            <x v="48"/>
          </reference>
          <reference field="2" count="1" defaultSubtotal="1">
            <x v="12"/>
          </reference>
        </references>
      </pivotArea>
    </format>
    <format dxfId="4744">
      <pivotArea dataOnly="0" labelOnly="1" fieldPosition="0">
        <references count="2">
          <reference field="0" count="1" selected="0">
            <x v="49"/>
          </reference>
          <reference field="2" count="1">
            <x v="37"/>
          </reference>
        </references>
      </pivotArea>
    </format>
    <format dxfId="4743">
      <pivotArea dataOnly="0" labelOnly="1" fieldPosition="0">
        <references count="2">
          <reference field="0" count="1" selected="0">
            <x v="49"/>
          </reference>
          <reference field="2" count="1" defaultSubtotal="1">
            <x v="37"/>
          </reference>
        </references>
      </pivotArea>
    </format>
    <format dxfId="4742">
      <pivotArea dataOnly="0" labelOnly="1" fieldPosition="0">
        <references count="2">
          <reference field="0" count="1" selected="0">
            <x v="50"/>
          </reference>
          <reference field="2" count="1">
            <x v="32"/>
          </reference>
        </references>
      </pivotArea>
    </format>
    <format dxfId="4741">
      <pivotArea dataOnly="0" labelOnly="1" fieldPosition="0">
        <references count="2">
          <reference field="0" count="1" selected="0">
            <x v="50"/>
          </reference>
          <reference field="2" count="1" defaultSubtotal="1">
            <x v="32"/>
          </reference>
        </references>
      </pivotArea>
    </format>
    <format dxfId="4740">
      <pivotArea dataOnly="0" labelOnly="1" fieldPosition="0">
        <references count="2">
          <reference field="0" count="1" selected="0">
            <x v="51"/>
          </reference>
          <reference field="2" count="1">
            <x v="6"/>
          </reference>
        </references>
      </pivotArea>
    </format>
    <format dxfId="4739">
      <pivotArea dataOnly="0" labelOnly="1" fieldPosition="0">
        <references count="2">
          <reference field="0" count="1" selected="0">
            <x v="51"/>
          </reference>
          <reference field="2" count="1" defaultSubtotal="1">
            <x v="6"/>
          </reference>
        </references>
      </pivotArea>
    </format>
    <format dxfId="4738">
      <pivotArea dataOnly="0" labelOnly="1" fieldPosition="0">
        <references count="2">
          <reference field="0" count="1" selected="0">
            <x v="52"/>
          </reference>
          <reference field="2" count="1">
            <x v="44"/>
          </reference>
        </references>
      </pivotArea>
    </format>
    <format dxfId="4737">
      <pivotArea dataOnly="0" labelOnly="1" fieldPosition="0">
        <references count="2">
          <reference field="0" count="1" selected="0">
            <x v="52"/>
          </reference>
          <reference field="2" count="1" defaultSubtotal="1">
            <x v="44"/>
          </reference>
        </references>
      </pivotArea>
    </format>
    <format dxfId="4736">
      <pivotArea dataOnly="0" labelOnly="1" fieldPosition="0">
        <references count="2">
          <reference field="0" count="1" selected="0">
            <x v="53"/>
          </reference>
          <reference field="2" count="1">
            <x v="23"/>
          </reference>
        </references>
      </pivotArea>
    </format>
    <format dxfId="4735">
      <pivotArea dataOnly="0" labelOnly="1" fieldPosition="0">
        <references count="2">
          <reference field="0" count="1" selected="0">
            <x v="53"/>
          </reference>
          <reference field="2" count="1" defaultSubtotal="1">
            <x v="23"/>
          </reference>
        </references>
      </pivotArea>
    </format>
    <format dxfId="4734">
      <pivotArea dataOnly="0" labelOnly="1" fieldPosition="0">
        <references count="2">
          <reference field="0" count="1" selected="0">
            <x v="54"/>
          </reference>
          <reference field="2" count="1">
            <x v="14"/>
          </reference>
        </references>
      </pivotArea>
    </format>
    <format dxfId="4733">
      <pivotArea dataOnly="0" labelOnly="1" fieldPosition="0">
        <references count="2">
          <reference field="0" count="1" selected="0">
            <x v="54"/>
          </reference>
          <reference field="2" count="1" defaultSubtotal="1">
            <x v="14"/>
          </reference>
        </references>
      </pivotArea>
    </format>
    <format dxfId="4732">
      <pivotArea dataOnly="0" labelOnly="1" fieldPosition="0">
        <references count="2">
          <reference field="0" count="1" selected="0">
            <x v="55"/>
          </reference>
          <reference field="2" count="1">
            <x v="63"/>
          </reference>
        </references>
      </pivotArea>
    </format>
    <format dxfId="4731">
      <pivotArea dataOnly="0" labelOnly="1" fieldPosition="0">
        <references count="2">
          <reference field="0" count="1" selected="0">
            <x v="55"/>
          </reference>
          <reference field="2" count="1" defaultSubtotal="1">
            <x v="63"/>
          </reference>
        </references>
      </pivotArea>
    </format>
    <format dxfId="4730">
      <pivotArea dataOnly="0" labelOnly="1" fieldPosition="0">
        <references count="2">
          <reference field="0" count="1" selected="0">
            <x v="56"/>
          </reference>
          <reference field="2" count="1">
            <x v="64"/>
          </reference>
        </references>
      </pivotArea>
    </format>
    <format dxfId="4729">
      <pivotArea dataOnly="0" labelOnly="1" fieldPosition="0">
        <references count="2">
          <reference field="0" count="1" selected="0">
            <x v="56"/>
          </reference>
          <reference field="2" count="1" defaultSubtotal="1">
            <x v="64"/>
          </reference>
        </references>
      </pivotArea>
    </format>
    <format dxfId="4728">
      <pivotArea dataOnly="0" labelOnly="1" fieldPosition="0">
        <references count="2">
          <reference field="0" count="1" selected="0">
            <x v="57"/>
          </reference>
          <reference field="2" count="1">
            <x v="48"/>
          </reference>
        </references>
      </pivotArea>
    </format>
    <format dxfId="4727">
      <pivotArea dataOnly="0" labelOnly="1" fieldPosition="0">
        <references count="2">
          <reference field="0" count="1" selected="0">
            <x v="57"/>
          </reference>
          <reference field="2" count="1" defaultSubtotal="1">
            <x v="48"/>
          </reference>
        </references>
      </pivotArea>
    </format>
    <format dxfId="4726">
      <pivotArea dataOnly="0" labelOnly="1" fieldPosition="0">
        <references count="2">
          <reference field="0" count="1" selected="0">
            <x v="58"/>
          </reference>
          <reference field="2" count="1">
            <x v="15"/>
          </reference>
        </references>
      </pivotArea>
    </format>
    <format dxfId="4725">
      <pivotArea dataOnly="0" labelOnly="1" fieldPosition="0">
        <references count="2">
          <reference field="0" count="1" selected="0">
            <x v="58"/>
          </reference>
          <reference field="2" count="1" defaultSubtotal="1">
            <x v="15"/>
          </reference>
        </references>
      </pivotArea>
    </format>
    <format dxfId="4724">
      <pivotArea dataOnly="0" labelOnly="1" fieldPosition="0">
        <references count="2">
          <reference field="0" count="1" selected="0">
            <x v="59"/>
          </reference>
          <reference field="2" count="1">
            <x v="30"/>
          </reference>
        </references>
      </pivotArea>
    </format>
    <format dxfId="4723">
      <pivotArea dataOnly="0" labelOnly="1" fieldPosition="0">
        <references count="2">
          <reference field="0" count="1" selected="0">
            <x v="59"/>
          </reference>
          <reference field="2" count="1" defaultSubtotal="1">
            <x v="30"/>
          </reference>
        </references>
      </pivotArea>
    </format>
    <format dxfId="4722">
      <pivotArea dataOnly="0" labelOnly="1" fieldPosition="0">
        <references count="2">
          <reference field="0" count="1" selected="0">
            <x v="60"/>
          </reference>
          <reference field="2" count="1">
            <x v="27"/>
          </reference>
        </references>
      </pivotArea>
    </format>
    <format dxfId="4721">
      <pivotArea dataOnly="0" labelOnly="1" fieldPosition="0">
        <references count="2">
          <reference field="0" count="1" selected="0">
            <x v="60"/>
          </reference>
          <reference field="2" count="1" defaultSubtotal="1">
            <x v="27"/>
          </reference>
        </references>
      </pivotArea>
    </format>
    <format dxfId="4720">
      <pivotArea dataOnly="0" labelOnly="1" fieldPosition="0">
        <references count="2">
          <reference field="0" count="1" selected="0">
            <x v="61"/>
          </reference>
          <reference field="2" count="1">
            <x v="1"/>
          </reference>
        </references>
      </pivotArea>
    </format>
    <format dxfId="4719">
      <pivotArea dataOnly="0" labelOnly="1" fieldPosition="0">
        <references count="2">
          <reference field="0" count="1" selected="0">
            <x v="61"/>
          </reference>
          <reference field="2" count="1" defaultSubtotal="1">
            <x v="1"/>
          </reference>
        </references>
      </pivotArea>
    </format>
    <format dxfId="4718">
      <pivotArea dataOnly="0" labelOnly="1" fieldPosition="0">
        <references count="2">
          <reference field="0" count="1" selected="0">
            <x v="62"/>
          </reference>
          <reference field="2" count="1">
            <x v="59"/>
          </reference>
        </references>
      </pivotArea>
    </format>
    <format dxfId="4717">
      <pivotArea dataOnly="0" labelOnly="1" fieldPosition="0">
        <references count="2">
          <reference field="0" count="1" selected="0">
            <x v="62"/>
          </reference>
          <reference field="2" count="1" defaultSubtotal="1">
            <x v="59"/>
          </reference>
        </references>
      </pivotArea>
    </format>
    <format dxfId="4716">
      <pivotArea dataOnly="0" labelOnly="1" fieldPosition="0">
        <references count="2">
          <reference field="0" count="1" selected="0">
            <x v="63"/>
          </reference>
          <reference field="2" count="1">
            <x v="21"/>
          </reference>
        </references>
      </pivotArea>
    </format>
    <format dxfId="4715">
      <pivotArea dataOnly="0" labelOnly="1" fieldPosition="0">
        <references count="2">
          <reference field="0" count="1" selected="0">
            <x v="63"/>
          </reference>
          <reference field="2" count="1" defaultSubtotal="1">
            <x v="21"/>
          </reference>
        </references>
      </pivotArea>
    </format>
    <format dxfId="4714">
      <pivotArea dataOnly="0" labelOnly="1" fieldPosition="0">
        <references count="2">
          <reference field="0" count="1" selected="0">
            <x v="65"/>
          </reference>
          <reference field="2" count="1">
            <x v="11"/>
          </reference>
        </references>
      </pivotArea>
    </format>
    <format dxfId="4713">
      <pivotArea dataOnly="0" labelOnly="1" fieldPosition="0">
        <references count="2">
          <reference field="0" count="1" selected="0">
            <x v="65"/>
          </reference>
          <reference field="2" count="1" defaultSubtotal="1">
            <x v="11"/>
          </reference>
        </references>
      </pivotArea>
    </format>
    <format dxfId="4712">
      <pivotArea dataOnly="0" labelOnly="1" fieldPosition="0">
        <references count="2">
          <reference field="0" count="1" selected="0">
            <x v="67"/>
          </reference>
          <reference field="2" count="1">
            <x v="56"/>
          </reference>
        </references>
      </pivotArea>
    </format>
    <format dxfId="4711">
      <pivotArea dataOnly="0" labelOnly="1" fieldPosition="0">
        <references count="2">
          <reference field="0" count="1" selected="0">
            <x v="67"/>
          </reference>
          <reference field="2" count="1" defaultSubtotal="1">
            <x v="56"/>
          </reference>
        </references>
      </pivotArea>
    </format>
    <format dxfId="4710">
      <pivotArea dataOnly="0" labelOnly="1" fieldPosition="0">
        <references count="3">
          <reference field="0" count="1" selected="0">
            <x v="0"/>
          </reference>
          <reference field="1" count="2">
            <x v="111"/>
            <x v="199"/>
          </reference>
          <reference field="2" count="1" selected="0">
            <x v="9"/>
          </reference>
        </references>
      </pivotArea>
    </format>
    <format dxfId="4709">
      <pivotArea dataOnly="0" labelOnly="1" fieldPosition="0">
        <references count="3">
          <reference field="0" count="1" selected="0">
            <x v="1"/>
          </reference>
          <reference field="1" count="1">
            <x v="561"/>
          </reference>
          <reference field="2" count="1" selected="0">
            <x v="67"/>
          </reference>
        </references>
      </pivotArea>
    </format>
    <format dxfId="4708">
      <pivotArea dataOnly="0" labelOnly="1" fieldPosition="0">
        <references count="3">
          <reference field="0" count="1" selected="0">
            <x v="2"/>
          </reference>
          <reference field="1" count="4">
            <x v="9"/>
            <x v="58"/>
            <x v="179"/>
            <x v="364"/>
          </reference>
          <reference field="2" count="1" selected="0">
            <x v="8"/>
          </reference>
        </references>
      </pivotArea>
    </format>
    <format dxfId="4707">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4706">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4705">
      <pivotArea dataOnly="0" labelOnly="1" fieldPosition="0">
        <references count="3">
          <reference field="0" count="1" selected="0">
            <x v="5"/>
          </reference>
          <reference field="1" count="1">
            <x v="142"/>
          </reference>
          <reference field="2" count="1" selected="0">
            <x v="2"/>
          </reference>
        </references>
      </pivotArea>
    </format>
    <format dxfId="4704">
      <pivotArea dataOnly="0" labelOnly="1" fieldPosition="0">
        <references count="3">
          <reference field="0" count="1" selected="0">
            <x v="6"/>
          </reference>
          <reference field="1" count="3">
            <x v="157"/>
            <x v="262"/>
            <x v="454"/>
          </reference>
          <reference field="2" count="1" selected="0">
            <x v="43"/>
          </reference>
        </references>
      </pivotArea>
    </format>
    <format dxfId="4703">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4702">
      <pivotArea dataOnly="0" labelOnly="1" fieldPosition="0">
        <references count="3">
          <reference field="0" count="1" selected="0">
            <x v="8"/>
          </reference>
          <reference field="1" count="2">
            <x v="456"/>
            <x v="496"/>
          </reference>
          <reference field="2" count="1" selected="0">
            <x v="26"/>
          </reference>
        </references>
      </pivotArea>
    </format>
    <format dxfId="4701">
      <pivotArea dataOnly="0" labelOnly="1" fieldPosition="0">
        <references count="3">
          <reference field="0" count="1" selected="0">
            <x v="9"/>
          </reference>
          <reference field="1" count="3">
            <x v="77"/>
            <x v="82"/>
            <x v="129"/>
          </reference>
          <reference field="2" count="1" selected="0">
            <x v="13"/>
          </reference>
        </references>
      </pivotArea>
    </format>
    <format dxfId="4700">
      <pivotArea dataOnly="0" labelOnly="1" fieldPosition="0">
        <references count="3">
          <reference field="0" count="1" selected="0">
            <x v="10"/>
          </reference>
          <reference field="1" count="1">
            <x v="274"/>
          </reference>
          <reference field="2" count="1" selected="0">
            <x v="41"/>
          </reference>
        </references>
      </pivotArea>
    </format>
    <format dxfId="4699">
      <pivotArea dataOnly="0" labelOnly="1" fieldPosition="0">
        <references count="3">
          <reference field="0" count="1" selected="0">
            <x v="11"/>
          </reference>
          <reference field="1" count="5">
            <x v="2"/>
            <x v="147"/>
            <x v="215"/>
            <x v="331"/>
            <x v="334"/>
          </reference>
          <reference field="2" count="1" selected="0">
            <x v="54"/>
          </reference>
        </references>
      </pivotArea>
    </format>
    <format dxfId="4698">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4697">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4696">
      <pivotArea dataOnly="0" labelOnly="1" fieldPosition="0">
        <references count="3">
          <reference field="0" count="1" selected="0">
            <x v="14"/>
          </reference>
          <reference field="1" count="2">
            <x v="117"/>
            <x v="238"/>
          </reference>
          <reference field="2" count="1" selected="0">
            <x v="4"/>
          </reference>
        </references>
      </pivotArea>
    </format>
    <format dxfId="4695">
      <pivotArea dataOnly="0" labelOnly="1" fieldPosition="0">
        <references count="3">
          <reference field="0" count="1" selected="0">
            <x v="15"/>
          </reference>
          <reference field="1" count="5">
            <x v="75"/>
            <x v="137"/>
            <x v="196"/>
            <x v="229"/>
            <x v="457"/>
          </reference>
          <reference field="2" count="1" selected="0">
            <x v="42"/>
          </reference>
        </references>
      </pivotArea>
    </format>
    <format dxfId="4694">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4693">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4692">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4691">
      <pivotArea dataOnly="0" labelOnly="1" fieldPosition="0">
        <references count="3">
          <reference field="0" count="1" selected="0">
            <x v="19"/>
          </reference>
          <reference field="1" count="21">
            <x v="124"/>
            <x v="147"/>
            <x v="158"/>
            <x v="159"/>
            <x v="177"/>
            <x v="178"/>
            <x v="258"/>
            <x v="273"/>
            <x v="286"/>
            <x v="289"/>
            <x v="297"/>
            <x v="305"/>
            <x v="306"/>
            <x v="392"/>
            <x v="420"/>
            <x v="421"/>
            <x v="435"/>
            <x v="466"/>
            <x v="467"/>
            <x v="468"/>
            <x v="536"/>
          </reference>
          <reference field="2" count="1" selected="0">
            <x v="0"/>
          </reference>
        </references>
      </pivotArea>
    </format>
    <format dxfId="4690">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4689">
      <pivotArea dataOnly="0" labelOnly="1" fieldPosition="0">
        <references count="3">
          <reference field="0" count="1" selected="0">
            <x v="21"/>
          </reference>
          <reference field="1" count="2">
            <x v="299"/>
            <x v="440"/>
          </reference>
          <reference field="2" count="1" selected="0">
            <x v="31"/>
          </reference>
        </references>
      </pivotArea>
    </format>
    <format dxfId="4688">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4687">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4686">
      <pivotArea dataOnly="0" labelOnly="1" fieldPosition="0">
        <references count="3">
          <reference field="0" count="1" selected="0">
            <x v="24"/>
          </reference>
          <reference field="1" count="2">
            <x v="214"/>
            <x v="482"/>
          </reference>
          <reference field="2" count="1" selected="0">
            <x v="40"/>
          </reference>
        </references>
      </pivotArea>
    </format>
    <format dxfId="4685">
      <pivotArea dataOnly="0" labelOnly="1" fieldPosition="0">
        <references count="3">
          <reference field="0" count="1" selected="0">
            <x v="25"/>
          </reference>
          <reference field="1" count="1">
            <x v="102"/>
          </reference>
          <reference field="2" count="1" selected="0">
            <x v="50"/>
          </reference>
        </references>
      </pivotArea>
    </format>
    <format dxfId="4684">
      <pivotArea dataOnly="0" labelOnly="1" fieldPosition="0">
        <references count="3">
          <reference field="0" count="1" selected="0">
            <x v="26"/>
          </reference>
          <reference field="1" count="5">
            <x v="45"/>
            <x v="61"/>
            <x v="216"/>
            <x v="349"/>
            <x v="397"/>
          </reference>
          <reference field="2" count="1" selected="0">
            <x v="49"/>
          </reference>
        </references>
      </pivotArea>
    </format>
    <format dxfId="4683">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4682">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4681">
      <pivotArea dataOnly="0" labelOnly="1" fieldPosition="0">
        <references count="3">
          <reference field="0" count="1" selected="0">
            <x v="29"/>
          </reference>
          <reference field="1" count="1">
            <x v="195"/>
          </reference>
          <reference field="2" count="1" selected="0">
            <x v="66"/>
          </reference>
        </references>
      </pivotArea>
    </format>
    <format dxfId="4680">
      <pivotArea dataOnly="0" labelOnly="1" fieldPosition="0">
        <references count="3">
          <reference field="0" count="1" selected="0">
            <x v="30"/>
          </reference>
          <reference field="1" count="3">
            <x v="382"/>
            <x v="487"/>
            <x v="541"/>
          </reference>
          <reference field="2" count="1" selected="0">
            <x v="65"/>
          </reference>
        </references>
      </pivotArea>
    </format>
    <format dxfId="4679">
      <pivotArea dataOnly="0" labelOnly="1" fieldPosition="0">
        <references count="3">
          <reference field="0" count="1" selected="0">
            <x v="31"/>
          </reference>
          <reference field="1" count="3">
            <x v="165"/>
            <x v="338"/>
            <x v="418"/>
          </reference>
          <reference field="2" count="1" selected="0">
            <x v="35"/>
          </reference>
        </references>
      </pivotArea>
    </format>
    <format dxfId="4678">
      <pivotArea dataOnly="0" labelOnly="1" fieldPosition="0">
        <references count="3">
          <reference field="0" count="1" selected="0">
            <x v="32"/>
          </reference>
          <reference field="1" count="3">
            <x v="57"/>
            <x v="260"/>
            <x v="567"/>
          </reference>
          <reference field="2" count="1" selected="0">
            <x v="10"/>
          </reference>
        </references>
      </pivotArea>
    </format>
    <format dxfId="4677">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4676">
      <pivotArea dataOnly="0" labelOnly="1" fieldPosition="0">
        <references count="3">
          <reference field="0" count="1" selected="0">
            <x v="34"/>
          </reference>
          <reference field="1" count="1">
            <x v="431"/>
          </reference>
          <reference field="2" count="1" selected="0">
            <x v="18"/>
          </reference>
        </references>
      </pivotArea>
    </format>
    <format dxfId="4675">
      <pivotArea dataOnly="0" labelOnly="1" fieldPosition="0">
        <references count="3">
          <reference field="0" count="1" selected="0">
            <x v="35"/>
          </reference>
          <reference field="1" count="5">
            <x v="47"/>
            <x v="74"/>
            <x v="122"/>
            <x v="168"/>
            <x v="209"/>
          </reference>
          <reference field="2" count="1" selected="0">
            <x v="57"/>
          </reference>
        </references>
      </pivotArea>
    </format>
    <format dxfId="4674">
      <pivotArea dataOnly="0" labelOnly="1" fieldPosition="0">
        <references count="3">
          <reference field="0" count="1" selected="0">
            <x v="36"/>
          </reference>
          <reference field="1" count="4">
            <x v="109"/>
            <x v="296"/>
            <x v="301"/>
            <x v="569"/>
          </reference>
          <reference field="2" count="1" selected="0">
            <x v="55"/>
          </reference>
        </references>
      </pivotArea>
    </format>
    <format dxfId="4673">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4672">
      <pivotArea dataOnly="0" labelOnly="1" fieldPosition="0">
        <references count="3">
          <reference field="0" count="1" selected="0">
            <x v="38"/>
          </reference>
          <reference field="1" count="3">
            <x v="226"/>
            <x v="337"/>
            <x v="496"/>
          </reference>
          <reference field="2" count="1" selected="0">
            <x v="19"/>
          </reference>
        </references>
      </pivotArea>
    </format>
    <format dxfId="4671">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4670">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4669">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4668">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4667">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4666">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4665">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4664">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4663">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4662">
      <pivotArea dataOnly="0" labelOnly="1" fieldPosition="0">
        <references count="3">
          <reference field="0" count="1" selected="0">
            <x v="48"/>
          </reference>
          <reference field="1" count="3">
            <x v="59"/>
            <x v="60"/>
            <x v="441"/>
          </reference>
          <reference field="2" count="1" selected="0">
            <x v="12"/>
          </reference>
        </references>
      </pivotArea>
    </format>
    <format dxfId="4661">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4660">
      <pivotArea dataOnly="0" labelOnly="1" fieldPosition="0">
        <references count="3">
          <reference field="0" count="1" selected="0">
            <x v="50"/>
          </reference>
          <reference field="1" count="2">
            <x v="184"/>
            <x v="558"/>
          </reference>
          <reference field="2" count="1" selected="0">
            <x v="32"/>
          </reference>
        </references>
      </pivotArea>
    </format>
    <format dxfId="4659">
      <pivotArea dataOnly="0" labelOnly="1" fieldPosition="0">
        <references count="3">
          <reference field="0" count="1" selected="0">
            <x v="51"/>
          </reference>
          <reference field="1" count="5">
            <x v="309"/>
            <x v="367"/>
            <x v="522"/>
            <x v="523"/>
            <x v="559"/>
          </reference>
          <reference field="2" count="1" selected="0">
            <x v="6"/>
          </reference>
        </references>
      </pivotArea>
    </format>
    <format dxfId="4658">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4657">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4656">
      <pivotArea dataOnly="0" labelOnly="1" fieldPosition="0">
        <references count="3">
          <reference field="0" count="1" selected="0">
            <x v="54"/>
          </reference>
          <reference field="1" count="3">
            <x v="345"/>
            <x v="436"/>
            <x v="526"/>
          </reference>
          <reference field="2" count="1" selected="0">
            <x v="14"/>
          </reference>
        </references>
      </pivotArea>
    </format>
    <format dxfId="4655">
      <pivotArea dataOnly="0" labelOnly="1" fieldPosition="0">
        <references count="3">
          <reference field="0" count="1" selected="0">
            <x v="55"/>
          </reference>
          <reference field="1" count="3">
            <x v="114"/>
            <x v="143"/>
            <x v="403"/>
          </reference>
          <reference field="2" count="1" selected="0">
            <x v="63"/>
          </reference>
        </references>
      </pivotArea>
    </format>
    <format dxfId="4654">
      <pivotArea dataOnly="0" labelOnly="1" fieldPosition="0">
        <references count="3">
          <reference field="0" count="1" selected="0">
            <x v="56"/>
          </reference>
          <reference field="1" count="2">
            <x v="313"/>
            <x v="351"/>
          </reference>
          <reference field="2" count="1" selected="0">
            <x v="64"/>
          </reference>
        </references>
      </pivotArea>
    </format>
    <format dxfId="4653">
      <pivotArea dataOnly="0" labelOnly="1" fieldPosition="0">
        <references count="3">
          <reference field="0" count="1" selected="0">
            <x v="57"/>
          </reference>
          <reference field="1" count="4">
            <x v="242"/>
            <x v="303"/>
            <x v="412"/>
            <x v="582"/>
          </reference>
          <reference field="2" count="1" selected="0">
            <x v="48"/>
          </reference>
        </references>
      </pivotArea>
    </format>
    <format dxfId="4652">
      <pivotArea dataOnly="0" labelOnly="1" fieldPosition="0">
        <references count="3">
          <reference field="0" count="1" selected="0">
            <x v="58"/>
          </reference>
          <reference field="1" count="2">
            <x v="3"/>
            <x v="7"/>
          </reference>
          <reference field="2" count="1" selected="0">
            <x v="15"/>
          </reference>
        </references>
      </pivotArea>
    </format>
    <format dxfId="4651">
      <pivotArea dataOnly="0" labelOnly="1" fieldPosition="0">
        <references count="3">
          <reference field="0" count="1" selected="0">
            <x v="59"/>
          </reference>
          <reference field="1" count="3">
            <x v="51"/>
            <x v="271"/>
            <x v="324"/>
          </reference>
          <reference field="2" count="1" selected="0">
            <x v="30"/>
          </reference>
        </references>
      </pivotArea>
    </format>
    <format dxfId="4650">
      <pivotArea dataOnly="0" labelOnly="1" fieldPosition="0">
        <references count="3">
          <reference field="0" count="1" selected="0">
            <x v="60"/>
          </reference>
          <reference field="1" count="2">
            <x v="62"/>
            <x v="255"/>
          </reference>
          <reference field="2" count="1" selected="0">
            <x v="27"/>
          </reference>
        </references>
      </pivotArea>
    </format>
    <format dxfId="4649">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4648">
      <pivotArea dataOnly="0" labelOnly="1" fieldPosition="0">
        <references count="3">
          <reference field="0" count="1" selected="0">
            <x v="62"/>
          </reference>
          <reference field="1" count="1">
            <x v="71"/>
          </reference>
          <reference field="2" count="1" selected="0">
            <x v="59"/>
          </reference>
        </references>
      </pivotArea>
    </format>
    <format dxfId="4647">
      <pivotArea dataOnly="0" labelOnly="1" fieldPosition="0">
        <references count="3">
          <reference field="0" count="1" selected="0">
            <x v="63"/>
          </reference>
          <reference field="1" count="3">
            <x v="94"/>
            <x v="294"/>
            <x v="295"/>
          </reference>
          <reference field="2" count="1" selected="0">
            <x v="21"/>
          </reference>
        </references>
      </pivotArea>
    </format>
    <format dxfId="4646">
      <pivotArea dataOnly="0" labelOnly="1" fieldPosition="0">
        <references count="3">
          <reference field="0" count="1" selected="0">
            <x v="65"/>
          </reference>
          <reference field="1" count="1">
            <x v="183"/>
          </reference>
          <reference field="2" count="1" selected="0">
            <x v="11"/>
          </reference>
        </references>
      </pivotArea>
    </format>
    <format dxfId="4645">
      <pivotArea dataOnly="0" labelOnly="1" fieldPosition="0">
        <references count="3">
          <reference field="0" count="1" selected="0">
            <x v="67"/>
          </reference>
          <reference field="1" count="4">
            <x v="25"/>
            <x v="56"/>
            <x v="275"/>
            <x v="529"/>
          </reference>
          <reference field="2" count="1" selected="0">
            <x v="56"/>
          </reference>
        </references>
      </pivotArea>
    </format>
    <format dxfId="4644">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4643">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4642">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4641">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4640">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4639">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4638">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4637">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4636">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4635">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4634">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4633">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4632">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4631">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4630">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4629">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4628">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4627">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4626">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4625">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4624">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4623">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4622">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4621">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4620">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4619">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4618">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4617">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4616">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4615">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4614">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4613">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4612">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4611">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4610">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4609">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4608">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4607">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4606">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4605">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4604">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4603">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4602">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4601">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4600">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4599">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4598">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4597">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4596">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4595">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4594">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4593">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4592">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4591">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4590">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4589">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4588">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4587">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4586">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4585">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4584">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4583">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4582">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4581">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4580">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4579">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4578">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4577">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4576">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4575">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4574">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4573">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4572">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4571">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4570">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4569">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4568">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4567">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4566">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4565">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4564">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4563">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4562">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4561">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4560">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4559">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4558">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4557">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4556">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4555">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4554">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4553">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4552">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4551">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4550">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4549">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4548">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4547">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4546">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4545">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4544">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4543">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4542">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4541">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4540">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4539">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4538">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4537">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4536">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4535">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4534">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4533">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4532">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4531">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4530">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4529">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4528">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4527">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4526">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4525">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4524">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4523">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4522">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4521">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4520">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4519">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4518">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4517">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4516">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4515">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4514">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4513">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4512">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4511">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4510">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4509">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4508">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4507">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4506">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4505">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4504">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4503">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4502">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4501">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4500">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4499">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4498">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4497">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4496">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4495">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4494">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4493">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4492">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4491">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4490">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4489">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4488">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4487">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4486">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4485">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4484">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4483">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4482">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4481">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4480">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4479">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4478">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4477">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4476">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4475">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4474">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4473">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4472">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4471">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4470">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4469">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4468">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4467">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4466">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4465">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4464">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4463">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4462">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4461">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4460">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4459">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4458">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4457">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4456">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4455">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4454">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4453">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4452">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4451">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4450">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4449">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4448">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4447">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4446">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4445">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4444">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4443">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4442">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4441">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4440">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4439">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4438">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4437">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4436">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4435">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4434">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4433">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4432">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4431">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4430">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4429">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4428">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4427">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4426">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4425">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4424">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4423">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4422">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4421">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4420">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4419">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4418">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4417">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4416">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4415">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4414">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4413">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4412">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4411">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4410">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4409">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4408">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4407">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4406">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4405">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4404">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4403">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4402">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4401">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4400">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4399">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4398">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4397">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4396">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4395">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4394">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4393">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4392">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4391">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4390">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438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4388">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4387">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4386">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4385">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438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438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438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4381">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4380">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4379">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4378">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4377">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4376">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4375">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4374">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4373">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4372">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4371">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4370">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4369">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4368">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4367">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4366">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4365">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4364">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4363">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4362">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4361">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4360">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4359">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4358">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4357">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4356">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4355">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4354">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4353">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4352">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4351">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4350">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4349">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4348">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4347">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4346">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4345">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4344">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4343">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4342">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4341">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4340">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4339">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4338">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4337">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4336">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4335">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4334">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4333">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4332">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4331">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4330">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4329">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4328">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4327">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4326">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4325">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4324">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4323">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4322">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4321">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4320">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4319">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4318">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4317">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4316">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4315">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4314">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4313">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4312">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4311">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4310">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4309">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4308">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4307">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4306">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4305">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4304">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4303">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4302">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4301">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4300">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4299">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4298">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4297">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4296">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4295">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4294">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429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429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429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429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428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428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428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428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428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428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428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428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428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428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427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427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427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427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4275">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4274">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4273">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4272">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4271">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4270">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4269">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4268">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4267">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4266">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4265">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4264">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4263">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4262">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4261">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4260">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4259">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4258">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4257">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4256">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4255">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4254">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4253">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4252">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4251">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4250">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4249">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4248">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4247">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4246">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4245">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4244">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4243">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4242">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4241">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4240">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4239">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4238">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4237">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4236">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4235">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4234">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4233">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4232">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4231">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4230">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4229">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4228">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4227">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4226">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4225">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4224">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4223">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4222">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4221">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4220">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4219">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4218">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421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421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421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421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421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421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421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421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420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4208">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4207">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4206">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4205">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4204">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4203">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4202">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420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420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4199">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4198">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4197">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4196">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4195">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4194">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419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419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419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419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418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418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418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418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418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418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4183">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4182">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4181">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4180">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4179">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4178">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4177">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4176">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4175">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4174">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4173">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4172">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4171">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4170">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4169">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4168">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4167">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4166">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4165">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4164">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4163">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4162">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4161">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4160">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4159">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4158">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4157">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4156">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4155">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4154">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4153">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4152">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4151">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4150">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4149">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4148">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4147">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4146">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4145">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4144">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4143">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4142">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4141">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4140">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4139">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4138">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4137">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4136">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4135">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4134">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4133">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4132">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4131">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4130">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4129">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4128">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4127">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4126">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4125">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4124">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4123">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4122">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4121">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4120">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4119">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4118">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4117">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411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411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411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411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411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411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411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410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410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410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4106">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4105">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4104">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4103">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4102">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4101">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4100">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4099">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4098">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4097">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4096">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4095">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4094">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4093">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4092">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4091">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4090">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4089">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4088">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4087">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4086">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4085">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4084">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4083">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4082">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4081">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4080">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4079">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4078">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4077">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4076">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4075">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4074">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4073">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4072">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4071">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4070">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4069">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4068">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4067">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4066">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4065">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4064">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4063">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4062">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4061">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4060">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4059">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4058">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4057">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4056">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4055">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4054">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4053">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4052">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4051">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4050">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4049">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4048">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4047">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4046">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4045">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4044">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404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404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404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404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403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403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403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403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403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403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403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403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403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403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402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402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402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402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402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402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402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4022">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4021">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4020">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4019">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4018">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4017">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4016">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4015">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4014">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4013">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4012">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4011">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4010">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4009">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4008">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4007">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4006">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4005">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4004">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4003">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4002">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4001">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4000">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3999">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3998">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3997">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3996">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3995">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3994">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3993">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3992">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3991">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3990">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3989">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3988">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3987">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3986">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3985">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3984">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3983">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3982">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3981">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3980">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3979">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3978">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3977">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3976">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3975">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3974">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3973">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3972">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3971">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3970">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3969">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3968">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3967">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3966">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3965">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3964">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3963">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3962">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3961">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3960">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3959">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3958">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3957">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3956">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3955">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3954">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3953">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3952">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3951">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3950">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3949">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3948">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3947">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3946">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3945">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3944">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3943">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3942">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3941">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3940">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3939">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3938">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3937">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3936">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3935">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3934">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3933">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3932">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3931">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3930">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3929">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3928">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3927">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3926">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3925">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3924">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3923">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3922">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3921">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3920">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3919">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3918">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3917">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3916">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3915">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3914">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3913">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3912">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3911">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3910">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3909">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3908">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3907">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3906">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3905">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3904">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3903">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3902">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3901">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3900">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3899">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3898">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3897">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3896">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3895">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3894">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3893">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3892">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3891">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3890">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3889">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3888">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3887">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3886">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3885">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3884">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3883">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3882">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3881">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3880">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3879">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3878">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3877">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3876">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3875">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3874">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3873">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3872">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3871">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3870">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3869">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386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386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386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386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386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386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386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386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386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385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3858">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385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385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385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3854">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3853">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3852">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3851">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3850">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3849">
      <pivotArea dataOnly="0" labelOnly="1" outline="0" fieldPosition="0">
        <references count="1">
          <reference field="4294967294" count="3">
            <x v="0"/>
            <x v="1"/>
            <x v="2"/>
          </reference>
        </references>
      </pivotArea>
    </format>
    <format dxfId="3848">
      <pivotArea type="all" dataOnly="0" outline="0" fieldPosition="0"/>
    </format>
    <format dxfId="3847">
      <pivotArea outline="0" collapsedLevelsAreSubtotals="1" fieldPosition="0"/>
    </format>
    <format dxfId="3846">
      <pivotArea field="0" type="button" dataOnly="0" labelOnly="1" outline="0" axis="axisRow" fieldPosition="0"/>
    </format>
    <format dxfId="3845">
      <pivotArea field="2" type="button" dataOnly="0" labelOnly="1" outline="0" axis="axisRow" fieldPosition="1"/>
    </format>
    <format dxfId="3844">
      <pivotArea field="1" type="button" dataOnly="0" labelOnly="1" outline="0" axis="axisRow" fieldPosition="2"/>
    </format>
    <format dxfId="3843">
      <pivotArea field="3" type="button" dataOnly="0" labelOnly="1" outline="0" axis="axisRow" fieldPosition="3"/>
    </format>
    <format dxfId="3842">
      <pivotArea field="4" type="button" dataOnly="0" labelOnly="1" outline="0" axis="axisRow" fieldPosition="4"/>
    </format>
    <format dxfId="3841">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840">
      <pivotArea dataOnly="0" labelOnly="1" fieldPosition="0">
        <references count="1">
          <reference field="0" count="16">
            <x v="50"/>
            <x v="51"/>
            <x v="52"/>
            <x v="53"/>
            <x v="54"/>
            <x v="55"/>
            <x v="56"/>
            <x v="57"/>
            <x v="58"/>
            <x v="59"/>
            <x v="60"/>
            <x v="61"/>
            <x v="62"/>
            <x v="63"/>
            <x v="65"/>
            <x v="67"/>
          </reference>
        </references>
      </pivotArea>
    </format>
    <format dxfId="3839">
      <pivotArea dataOnly="0" labelOnly="1" grandRow="1" outline="0" fieldPosition="0"/>
    </format>
    <format dxfId="3838">
      <pivotArea dataOnly="0" labelOnly="1" fieldPosition="0">
        <references count="2">
          <reference field="0" count="1" selected="0">
            <x v="0"/>
          </reference>
          <reference field="2" count="1">
            <x v="9"/>
          </reference>
        </references>
      </pivotArea>
    </format>
    <format dxfId="3837">
      <pivotArea dataOnly="0" labelOnly="1" fieldPosition="0">
        <references count="2">
          <reference field="0" count="1" selected="0">
            <x v="0"/>
          </reference>
          <reference field="2" count="1" defaultSubtotal="1">
            <x v="9"/>
          </reference>
        </references>
      </pivotArea>
    </format>
    <format dxfId="3836">
      <pivotArea dataOnly="0" labelOnly="1" fieldPosition="0">
        <references count="2">
          <reference field="0" count="1" selected="0">
            <x v="1"/>
          </reference>
          <reference field="2" count="1">
            <x v="67"/>
          </reference>
        </references>
      </pivotArea>
    </format>
    <format dxfId="3835">
      <pivotArea dataOnly="0" labelOnly="1" fieldPosition="0">
        <references count="2">
          <reference field="0" count="1" selected="0">
            <x v="1"/>
          </reference>
          <reference field="2" count="1" defaultSubtotal="1">
            <x v="67"/>
          </reference>
        </references>
      </pivotArea>
    </format>
    <format dxfId="3834">
      <pivotArea dataOnly="0" labelOnly="1" fieldPosition="0">
        <references count="2">
          <reference field="0" count="1" selected="0">
            <x v="2"/>
          </reference>
          <reference field="2" count="1">
            <x v="8"/>
          </reference>
        </references>
      </pivotArea>
    </format>
    <format dxfId="3833">
      <pivotArea dataOnly="0" labelOnly="1" fieldPosition="0">
        <references count="2">
          <reference field="0" count="1" selected="0">
            <x v="2"/>
          </reference>
          <reference field="2" count="1" defaultSubtotal="1">
            <x v="8"/>
          </reference>
        </references>
      </pivotArea>
    </format>
    <format dxfId="3832">
      <pivotArea dataOnly="0" labelOnly="1" fieldPosition="0">
        <references count="2">
          <reference field="0" count="1" selected="0">
            <x v="3"/>
          </reference>
          <reference field="2" count="1">
            <x v="20"/>
          </reference>
        </references>
      </pivotArea>
    </format>
    <format dxfId="3831">
      <pivotArea dataOnly="0" labelOnly="1" fieldPosition="0">
        <references count="2">
          <reference field="0" count="1" selected="0">
            <x v="3"/>
          </reference>
          <reference field="2" count="1" defaultSubtotal="1">
            <x v="20"/>
          </reference>
        </references>
      </pivotArea>
    </format>
    <format dxfId="3830">
      <pivotArea dataOnly="0" labelOnly="1" fieldPosition="0">
        <references count="2">
          <reference field="0" count="1" selected="0">
            <x v="4"/>
          </reference>
          <reference field="2" count="1">
            <x v="47"/>
          </reference>
        </references>
      </pivotArea>
    </format>
    <format dxfId="3829">
      <pivotArea dataOnly="0" labelOnly="1" fieldPosition="0">
        <references count="2">
          <reference field="0" count="1" selected="0">
            <x v="4"/>
          </reference>
          <reference field="2" count="1" defaultSubtotal="1">
            <x v="47"/>
          </reference>
        </references>
      </pivotArea>
    </format>
    <format dxfId="3828">
      <pivotArea dataOnly="0" labelOnly="1" fieldPosition="0">
        <references count="2">
          <reference field="0" count="1" selected="0">
            <x v="5"/>
          </reference>
          <reference field="2" count="1">
            <x v="2"/>
          </reference>
        </references>
      </pivotArea>
    </format>
    <format dxfId="3827">
      <pivotArea dataOnly="0" labelOnly="1" fieldPosition="0">
        <references count="2">
          <reference field="0" count="1" selected="0">
            <x v="5"/>
          </reference>
          <reference field="2" count="1" defaultSubtotal="1">
            <x v="2"/>
          </reference>
        </references>
      </pivotArea>
    </format>
    <format dxfId="3826">
      <pivotArea dataOnly="0" labelOnly="1" fieldPosition="0">
        <references count="2">
          <reference field="0" count="1" selected="0">
            <x v="6"/>
          </reference>
          <reference field="2" count="1">
            <x v="43"/>
          </reference>
        </references>
      </pivotArea>
    </format>
    <format dxfId="3825">
      <pivotArea dataOnly="0" labelOnly="1" fieldPosition="0">
        <references count="2">
          <reference field="0" count="1" selected="0">
            <x v="6"/>
          </reference>
          <reference field="2" count="1" defaultSubtotal="1">
            <x v="43"/>
          </reference>
        </references>
      </pivotArea>
    </format>
    <format dxfId="3824">
      <pivotArea dataOnly="0" labelOnly="1" fieldPosition="0">
        <references count="2">
          <reference field="0" count="1" selected="0">
            <x v="7"/>
          </reference>
          <reference field="2" count="1">
            <x v="17"/>
          </reference>
        </references>
      </pivotArea>
    </format>
    <format dxfId="3823">
      <pivotArea dataOnly="0" labelOnly="1" fieldPosition="0">
        <references count="2">
          <reference field="0" count="1" selected="0">
            <x v="7"/>
          </reference>
          <reference field="2" count="1" defaultSubtotal="1">
            <x v="17"/>
          </reference>
        </references>
      </pivotArea>
    </format>
    <format dxfId="3822">
      <pivotArea dataOnly="0" labelOnly="1" fieldPosition="0">
        <references count="2">
          <reference field="0" count="1" selected="0">
            <x v="8"/>
          </reference>
          <reference field="2" count="1">
            <x v="26"/>
          </reference>
        </references>
      </pivotArea>
    </format>
    <format dxfId="3821">
      <pivotArea dataOnly="0" labelOnly="1" fieldPosition="0">
        <references count="2">
          <reference field="0" count="1" selected="0">
            <x v="8"/>
          </reference>
          <reference field="2" count="1" defaultSubtotal="1">
            <x v="26"/>
          </reference>
        </references>
      </pivotArea>
    </format>
    <format dxfId="3820">
      <pivotArea dataOnly="0" labelOnly="1" fieldPosition="0">
        <references count="2">
          <reference field="0" count="1" selected="0">
            <x v="9"/>
          </reference>
          <reference field="2" count="1">
            <x v="13"/>
          </reference>
        </references>
      </pivotArea>
    </format>
    <format dxfId="3819">
      <pivotArea dataOnly="0" labelOnly="1" fieldPosition="0">
        <references count="2">
          <reference field="0" count="1" selected="0">
            <x v="9"/>
          </reference>
          <reference field="2" count="1" defaultSubtotal="1">
            <x v="13"/>
          </reference>
        </references>
      </pivotArea>
    </format>
    <format dxfId="3818">
      <pivotArea dataOnly="0" labelOnly="1" fieldPosition="0">
        <references count="2">
          <reference field="0" count="1" selected="0">
            <x v="10"/>
          </reference>
          <reference field="2" count="1">
            <x v="41"/>
          </reference>
        </references>
      </pivotArea>
    </format>
    <format dxfId="3817">
      <pivotArea dataOnly="0" labelOnly="1" fieldPosition="0">
        <references count="2">
          <reference field="0" count="1" selected="0">
            <x v="10"/>
          </reference>
          <reference field="2" count="1" defaultSubtotal="1">
            <x v="41"/>
          </reference>
        </references>
      </pivotArea>
    </format>
    <format dxfId="3816">
      <pivotArea dataOnly="0" labelOnly="1" fieldPosition="0">
        <references count="2">
          <reference field="0" count="1" selected="0">
            <x v="11"/>
          </reference>
          <reference field="2" count="1">
            <x v="54"/>
          </reference>
        </references>
      </pivotArea>
    </format>
    <format dxfId="3815">
      <pivotArea dataOnly="0" labelOnly="1" fieldPosition="0">
        <references count="2">
          <reference field="0" count="1" selected="0">
            <x v="11"/>
          </reference>
          <reference field="2" count="1" defaultSubtotal="1">
            <x v="54"/>
          </reference>
        </references>
      </pivotArea>
    </format>
    <format dxfId="3814">
      <pivotArea dataOnly="0" labelOnly="1" fieldPosition="0">
        <references count="2">
          <reference field="0" count="1" selected="0">
            <x v="12"/>
          </reference>
          <reference field="2" count="1">
            <x v="22"/>
          </reference>
        </references>
      </pivotArea>
    </format>
    <format dxfId="3813">
      <pivotArea dataOnly="0" labelOnly="1" fieldPosition="0">
        <references count="2">
          <reference field="0" count="1" selected="0">
            <x v="12"/>
          </reference>
          <reference field="2" count="1" defaultSubtotal="1">
            <x v="22"/>
          </reference>
        </references>
      </pivotArea>
    </format>
    <format dxfId="3812">
      <pivotArea dataOnly="0" labelOnly="1" fieldPosition="0">
        <references count="2">
          <reference field="0" count="1" selected="0">
            <x v="13"/>
          </reference>
          <reference field="2" count="1">
            <x v="16"/>
          </reference>
        </references>
      </pivotArea>
    </format>
    <format dxfId="3811">
      <pivotArea dataOnly="0" labelOnly="1" fieldPosition="0">
        <references count="2">
          <reference field="0" count="1" selected="0">
            <x v="13"/>
          </reference>
          <reference field="2" count="1" defaultSubtotal="1">
            <x v="16"/>
          </reference>
        </references>
      </pivotArea>
    </format>
    <format dxfId="3810">
      <pivotArea dataOnly="0" labelOnly="1" fieldPosition="0">
        <references count="2">
          <reference field="0" count="1" selected="0">
            <x v="14"/>
          </reference>
          <reference field="2" count="1">
            <x v="4"/>
          </reference>
        </references>
      </pivotArea>
    </format>
    <format dxfId="3809">
      <pivotArea dataOnly="0" labelOnly="1" fieldPosition="0">
        <references count="2">
          <reference field="0" count="1" selected="0">
            <x v="14"/>
          </reference>
          <reference field="2" count="1" defaultSubtotal="1">
            <x v="4"/>
          </reference>
        </references>
      </pivotArea>
    </format>
    <format dxfId="3808">
      <pivotArea dataOnly="0" labelOnly="1" fieldPosition="0">
        <references count="2">
          <reference field="0" count="1" selected="0">
            <x v="15"/>
          </reference>
          <reference field="2" count="1">
            <x v="42"/>
          </reference>
        </references>
      </pivotArea>
    </format>
    <format dxfId="3807">
      <pivotArea dataOnly="0" labelOnly="1" fieldPosition="0">
        <references count="2">
          <reference field="0" count="1" selected="0">
            <x v="15"/>
          </reference>
          <reference field="2" count="1" defaultSubtotal="1">
            <x v="42"/>
          </reference>
        </references>
      </pivotArea>
    </format>
    <format dxfId="3806">
      <pivotArea dataOnly="0" labelOnly="1" fieldPosition="0">
        <references count="2">
          <reference field="0" count="1" selected="0">
            <x v="16"/>
          </reference>
          <reference field="2" count="1">
            <x v="36"/>
          </reference>
        </references>
      </pivotArea>
    </format>
    <format dxfId="3805">
      <pivotArea dataOnly="0" labelOnly="1" fieldPosition="0">
        <references count="2">
          <reference field="0" count="1" selected="0">
            <x v="16"/>
          </reference>
          <reference field="2" count="1" defaultSubtotal="1">
            <x v="36"/>
          </reference>
        </references>
      </pivotArea>
    </format>
    <format dxfId="3804">
      <pivotArea dataOnly="0" labelOnly="1" fieldPosition="0">
        <references count="2">
          <reference field="0" count="1" selected="0">
            <x v="17"/>
          </reference>
          <reference field="2" count="1">
            <x v="5"/>
          </reference>
        </references>
      </pivotArea>
    </format>
    <format dxfId="3803">
      <pivotArea dataOnly="0" labelOnly="1" fieldPosition="0">
        <references count="2">
          <reference field="0" count="1" selected="0">
            <x v="17"/>
          </reference>
          <reference field="2" count="1" defaultSubtotal="1">
            <x v="5"/>
          </reference>
        </references>
      </pivotArea>
    </format>
    <format dxfId="3802">
      <pivotArea dataOnly="0" labelOnly="1" fieldPosition="0">
        <references count="2">
          <reference field="0" count="1" selected="0">
            <x v="18"/>
          </reference>
          <reference field="2" count="1">
            <x v="33"/>
          </reference>
        </references>
      </pivotArea>
    </format>
    <format dxfId="3801">
      <pivotArea dataOnly="0" labelOnly="1" fieldPosition="0">
        <references count="2">
          <reference field="0" count="1" selected="0">
            <x v="18"/>
          </reference>
          <reference field="2" count="1" defaultSubtotal="1">
            <x v="33"/>
          </reference>
        </references>
      </pivotArea>
    </format>
    <format dxfId="3800">
      <pivotArea dataOnly="0" labelOnly="1" fieldPosition="0">
        <references count="2">
          <reference field="0" count="1" selected="0">
            <x v="19"/>
          </reference>
          <reference field="2" count="1">
            <x v="0"/>
          </reference>
        </references>
      </pivotArea>
    </format>
    <format dxfId="3799">
      <pivotArea dataOnly="0" labelOnly="1" fieldPosition="0">
        <references count="2">
          <reference field="0" count="1" selected="0">
            <x v="19"/>
          </reference>
          <reference field="2" count="1" defaultSubtotal="1">
            <x v="0"/>
          </reference>
        </references>
      </pivotArea>
    </format>
    <format dxfId="3798">
      <pivotArea dataOnly="0" labelOnly="1" fieldPosition="0">
        <references count="2">
          <reference field="0" count="1" selected="0">
            <x v="20"/>
          </reference>
          <reference field="2" count="1">
            <x v="46"/>
          </reference>
        </references>
      </pivotArea>
    </format>
    <format dxfId="3797">
      <pivotArea dataOnly="0" labelOnly="1" fieldPosition="0">
        <references count="2">
          <reference field="0" count="1" selected="0">
            <x v="20"/>
          </reference>
          <reference field="2" count="1" defaultSubtotal="1">
            <x v="46"/>
          </reference>
        </references>
      </pivotArea>
    </format>
    <format dxfId="3796">
      <pivotArea dataOnly="0" labelOnly="1" fieldPosition="0">
        <references count="2">
          <reference field="0" count="1" selected="0">
            <x v="21"/>
          </reference>
          <reference field="2" count="1">
            <x v="31"/>
          </reference>
        </references>
      </pivotArea>
    </format>
    <format dxfId="3795">
      <pivotArea dataOnly="0" labelOnly="1" fieldPosition="0">
        <references count="2">
          <reference field="0" count="1" selected="0">
            <x v="21"/>
          </reference>
          <reference field="2" count="1" defaultSubtotal="1">
            <x v="31"/>
          </reference>
        </references>
      </pivotArea>
    </format>
    <format dxfId="3794">
      <pivotArea dataOnly="0" labelOnly="1" fieldPosition="0">
        <references count="2">
          <reference field="0" count="1" selected="0">
            <x v="22"/>
          </reference>
          <reference field="2" count="1">
            <x v="34"/>
          </reference>
        </references>
      </pivotArea>
    </format>
    <format dxfId="3793">
      <pivotArea dataOnly="0" labelOnly="1" fieldPosition="0">
        <references count="2">
          <reference field="0" count="1" selected="0">
            <x v="22"/>
          </reference>
          <reference field="2" count="1" defaultSubtotal="1">
            <x v="34"/>
          </reference>
        </references>
      </pivotArea>
    </format>
    <format dxfId="3792">
      <pivotArea dataOnly="0" labelOnly="1" fieldPosition="0">
        <references count="2">
          <reference field="0" count="1" selected="0">
            <x v="23"/>
          </reference>
          <reference field="2" count="1">
            <x v="52"/>
          </reference>
        </references>
      </pivotArea>
    </format>
    <format dxfId="3791">
      <pivotArea dataOnly="0" labelOnly="1" fieldPosition="0">
        <references count="2">
          <reference field="0" count="1" selected="0">
            <x v="23"/>
          </reference>
          <reference field="2" count="1" defaultSubtotal="1">
            <x v="52"/>
          </reference>
        </references>
      </pivotArea>
    </format>
    <format dxfId="3790">
      <pivotArea dataOnly="0" labelOnly="1" fieldPosition="0">
        <references count="2">
          <reference field="0" count="1" selected="0">
            <x v="24"/>
          </reference>
          <reference field="2" count="1">
            <x v="40"/>
          </reference>
        </references>
      </pivotArea>
    </format>
    <format dxfId="3789">
      <pivotArea dataOnly="0" labelOnly="1" fieldPosition="0">
        <references count="2">
          <reference field="0" count="1" selected="0">
            <x v="24"/>
          </reference>
          <reference field="2" count="1" defaultSubtotal="1">
            <x v="40"/>
          </reference>
        </references>
      </pivotArea>
    </format>
    <format dxfId="3788">
      <pivotArea dataOnly="0" labelOnly="1" fieldPosition="0">
        <references count="2">
          <reference field="0" count="1" selected="0">
            <x v="25"/>
          </reference>
          <reference field="2" count="1">
            <x v="50"/>
          </reference>
        </references>
      </pivotArea>
    </format>
    <format dxfId="3787">
      <pivotArea dataOnly="0" labelOnly="1" fieldPosition="0">
        <references count="2">
          <reference field="0" count="1" selected="0">
            <x v="25"/>
          </reference>
          <reference field="2" count="1" defaultSubtotal="1">
            <x v="50"/>
          </reference>
        </references>
      </pivotArea>
    </format>
    <format dxfId="3786">
      <pivotArea dataOnly="0" labelOnly="1" fieldPosition="0">
        <references count="2">
          <reference field="0" count="1" selected="0">
            <x v="26"/>
          </reference>
          <reference field="2" count="1">
            <x v="49"/>
          </reference>
        </references>
      </pivotArea>
    </format>
    <format dxfId="3785">
      <pivotArea dataOnly="0" labelOnly="1" fieldPosition="0">
        <references count="2">
          <reference field="0" count="1" selected="0">
            <x v="26"/>
          </reference>
          <reference field="2" count="1" defaultSubtotal="1">
            <x v="49"/>
          </reference>
        </references>
      </pivotArea>
    </format>
    <format dxfId="3784">
      <pivotArea dataOnly="0" labelOnly="1" fieldPosition="0">
        <references count="2">
          <reference field="0" count="1" selected="0">
            <x v="27"/>
          </reference>
          <reference field="2" count="1">
            <x v="39"/>
          </reference>
        </references>
      </pivotArea>
    </format>
    <format dxfId="3783">
      <pivotArea dataOnly="0" labelOnly="1" fieldPosition="0">
        <references count="2">
          <reference field="0" count="1" selected="0">
            <x v="27"/>
          </reference>
          <reference field="2" count="1" defaultSubtotal="1">
            <x v="39"/>
          </reference>
        </references>
      </pivotArea>
    </format>
    <format dxfId="3782">
      <pivotArea dataOnly="0" labelOnly="1" fieldPosition="0">
        <references count="2">
          <reference field="0" count="1" selected="0">
            <x v="28"/>
          </reference>
          <reference field="2" count="1">
            <x v="58"/>
          </reference>
        </references>
      </pivotArea>
    </format>
    <format dxfId="3781">
      <pivotArea dataOnly="0" labelOnly="1" fieldPosition="0">
        <references count="2">
          <reference field="0" count="1" selected="0">
            <x v="28"/>
          </reference>
          <reference field="2" count="1" defaultSubtotal="1">
            <x v="58"/>
          </reference>
        </references>
      </pivotArea>
    </format>
    <format dxfId="3780">
      <pivotArea dataOnly="0" labelOnly="1" fieldPosition="0">
        <references count="2">
          <reference field="0" count="1" selected="0">
            <x v="29"/>
          </reference>
          <reference field="2" count="1">
            <x v="66"/>
          </reference>
        </references>
      </pivotArea>
    </format>
    <format dxfId="3779">
      <pivotArea dataOnly="0" labelOnly="1" fieldPosition="0">
        <references count="2">
          <reference field="0" count="1" selected="0">
            <x v="29"/>
          </reference>
          <reference field="2" count="1" defaultSubtotal="1">
            <x v="66"/>
          </reference>
        </references>
      </pivotArea>
    </format>
    <format dxfId="3778">
      <pivotArea dataOnly="0" labelOnly="1" fieldPosition="0">
        <references count="2">
          <reference field="0" count="1" selected="0">
            <x v="30"/>
          </reference>
          <reference field="2" count="1">
            <x v="65"/>
          </reference>
        </references>
      </pivotArea>
    </format>
    <format dxfId="3777">
      <pivotArea dataOnly="0" labelOnly="1" fieldPosition="0">
        <references count="2">
          <reference field="0" count="1" selected="0">
            <x v="30"/>
          </reference>
          <reference field="2" count="1" defaultSubtotal="1">
            <x v="65"/>
          </reference>
        </references>
      </pivotArea>
    </format>
    <format dxfId="3776">
      <pivotArea dataOnly="0" labelOnly="1" fieldPosition="0">
        <references count="2">
          <reference field="0" count="1" selected="0">
            <x v="31"/>
          </reference>
          <reference field="2" count="1">
            <x v="35"/>
          </reference>
        </references>
      </pivotArea>
    </format>
    <format dxfId="3775">
      <pivotArea dataOnly="0" labelOnly="1" fieldPosition="0">
        <references count="2">
          <reference field="0" count="1" selected="0">
            <x v="31"/>
          </reference>
          <reference field="2" count="1" defaultSubtotal="1">
            <x v="35"/>
          </reference>
        </references>
      </pivotArea>
    </format>
    <format dxfId="3774">
      <pivotArea dataOnly="0" labelOnly="1" fieldPosition="0">
        <references count="2">
          <reference field="0" count="1" selected="0">
            <x v="32"/>
          </reference>
          <reference field="2" count="1">
            <x v="10"/>
          </reference>
        </references>
      </pivotArea>
    </format>
    <format dxfId="3773">
      <pivotArea dataOnly="0" labelOnly="1" fieldPosition="0">
        <references count="2">
          <reference field="0" count="1" selected="0">
            <x v="32"/>
          </reference>
          <reference field="2" count="1" defaultSubtotal="1">
            <x v="10"/>
          </reference>
        </references>
      </pivotArea>
    </format>
    <format dxfId="3772">
      <pivotArea dataOnly="0" labelOnly="1" fieldPosition="0">
        <references count="2">
          <reference field="0" count="1" selected="0">
            <x v="33"/>
          </reference>
          <reference field="2" count="1">
            <x v="38"/>
          </reference>
        </references>
      </pivotArea>
    </format>
    <format dxfId="3771">
      <pivotArea dataOnly="0" labelOnly="1" fieldPosition="0">
        <references count="2">
          <reference field="0" count="1" selected="0">
            <x v="33"/>
          </reference>
          <reference field="2" count="1" defaultSubtotal="1">
            <x v="38"/>
          </reference>
        </references>
      </pivotArea>
    </format>
    <format dxfId="3770">
      <pivotArea dataOnly="0" labelOnly="1" fieldPosition="0">
        <references count="2">
          <reference field="0" count="1" selected="0">
            <x v="34"/>
          </reference>
          <reference field="2" count="1">
            <x v="18"/>
          </reference>
        </references>
      </pivotArea>
    </format>
    <format dxfId="3769">
      <pivotArea dataOnly="0" labelOnly="1" fieldPosition="0">
        <references count="2">
          <reference field="0" count="1" selected="0">
            <x v="34"/>
          </reference>
          <reference field="2" count="1" defaultSubtotal="1">
            <x v="18"/>
          </reference>
        </references>
      </pivotArea>
    </format>
    <format dxfId="3768">
      <pivotArea dataOnly="0" labelOnly="1" fieldPosition="0">
        <references count="2">
          <reference field="0" count="1" selected="0">
            <x v="35"/>
          </reference>
          <reference field="2" count="1">
            <x v="57"/>
          </reference>
        </references>
      </pivotArea>
    </format>
    <format dxfId="3767">
      <pivotArea dataOnly="0" labelOnly="1" fieldPosition="0">
        <references count="2">
          <reference field="0" count="1" selected="0">
            <x v="35"/>
          </reference>
          <reference field="2" count="1" defaultSubtotal="1">
            <x v="57"/>
          </reference>
        </references>
      </pivotArea>
    </format>
    <format dxfId="3766">
      <pivotArea dataOnly="0" labelOnly="1" fieldPosition="0">
        <references count="2">
          <reference field="0" count="1" selected="0">
            <x v="36"/>
          </reference>
          <reference field="2" count="1">
            <x v="55"/>
          </reference>
        </references>
      </pivotArea>
    </format>
    <format dxfId="3765">
      <pivotArea dataOnly="0" labelOnly="1" fieldPosition="0">
        <references count="2">
          <reference field="0" count="1" selected="0">
            <x v="36"/>
          </reference>
          <reference field="2" count="1" defaultSubtotal="1">
            <x v="55"/>
          </reference>
        </references>
      </pivotArea>
    </format>
    <format dxfId="3764">
      <pivotArea dataOnly="0" labelOnly="1" fieldPosition="0">
        <references count="2">
          <reference field="0" count="1" selected="0">
            <x v="37"/>
          </reference>
          <reference field="2" count="1">
            <x v="61"/>
          </reference>
        </references>
      </pivotArea>
    </format>
    <format dxfId="3763">
      <pivotArea dataOnly="0" labelOnly="1" fieldPosition="0">
        <references count="2">
          <reference field="0" count="1" selected="0">
            <x v="37"/>
          </reference>
          <reference field="2" count="1" defaultSubtotal="1">
            <x v="61"/>
          </reference>
        </references>
      </pivotArea>
    </format>
    <format dxfId="3762">
      <pivotArea dataOnly="0" labelOnly="1" fieldPosition="0">
        <references count="2">
          <reference field="0" count="1" selected="0">
            <x v="38"/>
          </reference>
          <reference field="2" count="1">
            <x v="19"/>
          </reference>
        </references>
      </pivotArea>
    </format>
    <format dxfId="3761">
      <pivotArea dataOnly="0" labelOnly="1" fieldPosition="0">
        <references count="2">
          <reference field="0" count="1" selected="0">
            <x v="38"/>
          </reference>
          <reference field="2" count="1" defaultSubtotal="1">
            <x v="19"/>
          </reference>
        </references>
      </pivotArea>
    </format>
    <format dxfId="3760">
      <pivotArea dataOnly="0" labelOnly="1" fieldPosition="0">
        <references count="2">
          <reference field="0" count="1" selected="0">
            <x v="39"/>
          </reference>
          <reference field="2" count="1">
            <x v="3"/>
          </reference>
        </references>
      </pivotArea>
    </format>
    <format dxfId="3759">
      <pivotArea dataOnly="0" labelOnly="1" fieldPosition="0">
        <references count="2">
          <reference field="0" count="1" selected="0">
            <x v="39"/>
          </reference>
          <reference field="2" count="1" defaultSubtotal="1">
            <x v="3"/>
          </reference>
        </references>
      </pivotArea>
    </format>
    <format dxfId="3758">
      <pivotArea dataOnly="0" labelOnly="1" fieldPosition="0">
        <references count="2">
          <reference field="0" count="1" selected="0">
            <x v="40"/>
          </reference>
          <reference field="2" count="1">
            <x v="62"/>
          </reference>
        </references>
      </pivotArea>
    </format>
    <format dxfId="3757">
      <pivotArea dataOnly="0" labelOnly="1" fieldPosition="0">
        <references count="2">
          <reference field="0" count="1" selected="0">
            <x v="40"/>
          </reference>
          <reference field="2" count="1" defaultSubtotal="1">
            <x v="62"/>
          </reference>
        </references>
      </pivotArea>
    </format>
    <format dxfId="3756">
      <pivotArea dataOnly="0" labelOnly="1" fieldPosition="0">
        <references count="2">
          <reference field="0" count="1" selected="0">
            <x v="41"/>
          </reference>
          <reference field="2" count="1">
            <x v="51"/>
          </reference>
        </references>
      </pivotArea>
    </format>
    <format dxfId="3755">
      <pivotArea dataOnly="0" labelOnly="1" fieldPosition="0">
        <references count="2">
          <reference field="0" count="1" selected="0">
            <x v="41"/>
          </reference>
          <reference field="2" count="1" defaultSubtotal="1">
            <x v="51"/>
          </reference>
        </references>
      </pivotArea>
    </format>
    <format dxfId="3754">
      <pivotArea dataOnly="0" labelOnly="1" fieldPosition="0">
        <references count="2">
          <reference field="0" count="1" selected="0">
            <x v="42"/>
          </reference>
          <reference field="2" count="1">
            <x v="28"/>
          </reference>
        </references>
      </pivotArea>
    </format>
    <format dxfId="3753">
      <pivotArea dataOnly="0" labelOnly="1" fieldPosition="0">
        <references count="2">
          <reference field="0" count="1" selected="0">
            <x v="42"/>
          </reference>
          <reference field="2" count="1" defaultSubtotal="1">
            <x v="28"/>
          </reference>
        </references>
      </pivotArea>
    </format>
    <format dxfId="3752">
      <pivotArea dataOnly="0" labelOnly="1" fieldPosition="0">
        <references count="2">
          <reference field="0" count="1" selected="0">
            <x v="43"/>
          </reference>
          <reference field="2" count="1">
            <x v="53"/>
          </reference>
        </references>
      </pivotArea>
    </format>
    <format dxfId="3751">
      <pivotArea dataOnly="0" labelOnly="1" fieldPosition="0">
        <references count="2">
          <reference field="0" count="1" selected="0">
            <x v="43"/>
          </reference>
          <reference field="2" count="1" defaultSubtotal="1">
            <x v="53"/>
          </reference>
        </references>
      </pivotArea>
    </format>
    <format dxfId="3750">
      <pivotArea dataOnly="0" labelOnly="1" fieldPosition="0">
        <references count="2">
          <reference field="0" count="1" selected="0">
            <x v="44"/>
          </reference>
          <reference field="2" count="1">
            <x v="7"/>
          </reference>
        </references>
      </pivotArea>
    </format>
    <format dxfId="3749">
      <pivotArea dataOnly="0" labelOnly="1" fieldPosition="0">
        <references count="2">
          <reference field="0" count="1" selected="0">
            <x v="44"/>
          </reference>
          <reference field="2" count="1" defaultSubtotal="1">
            <x v="7"/>
          </reference>
        </references>
      </pivotArea>
    </format>
    <format dxfId="3748">
      <pivotArea dataOnly="0" labelOnly="1" fieldPosition="0">
        <references count="2">
          <reference field="0" count="1" selected="0">
            <x v="45"/>
          </reference>
          <reference field="2" count="1">
            <x v="29"/>
          </reference>
        </references>
      </pivotArea>
    </format>
    <format dxfId="3747">
      <pivotArea dataOnly="0" labelOnly="1" fieldPosition="0">
        <references count="2">
          <reference field="0" count="1" selected="0">
            <x v="45"/>
          </reference>
          <reference field="2" count="1" defaultSubtotal="1">
            <x v="29"/>
          </reference>
        </references>
      </pivotArea>
    </format>
    <format dxfId="3746">
      <pivotArea dataOnly="0" labelOnly="1" fieldPosition="0">
        <references count="2">
          <reference field="0" count="1" selected="0">
            <x v="46"/>
          </reference>
          <reference field="2" count="1">
            <x v="25"/>
          </reference>
        </references>
      </pivotArea>
    </format>
    <format dxfId="3745">
      <pivotArea dataOnly="0" labelOnly="1" fieldPosition="0">
        <references count="2">
          <reference field="0" count="1" selected="0">
            <x v="46"/>
          </reference>
          <reference field="2" count="1" defaultSubtotal="1">
            <x v="25"/>
          </reference>
        </references>
      </pivotArea>
    </format>
    <format dxfId="3744">
      <pivotArea dataOnly="0" labelOnly="1" fieldPosition="0">
        <references count="2">
          <reference field="0" count="1" selected="0">
            <x v="47"/>
          </reference>
          <reference field="2" count="1">
            <x v="24"/>
          </reference>
        </references>
      </pivotArea>
    </format>
    <format dxfId="3743">
      <pivotArea dataOnly="0" labelOnly="1" fieldPosition="0">
        <references count="2">
          <reference field="0" count="1" selected="0">
            <x v="47"/>
          </reference>
          <reference field="2" count="1" defaultSubtotal="1">
            <x v="24"/>
          </reference>
        </references>
      </pivotArea>
    </format>
    <format dxfId="3742">
      <pivotArea dataOnly="0" labelOnly="1" fieldPosition="0">
        <references count="2">
          <reference field="0" count="1" selected="0">
            <x v="48"/>
          </reference>
          <reference field="2" count="1">
            <x v="12"/>
          </reference>
        </references>
      </pivotArea>
    </format>
    <format dxfId="3741">
      <pivotArea dataOnly="0" labelOnly="1" fieldPosition="0">
        <references count="2">
          <reference field="0" count="1" selected="0">
            <x v="48"/>
          </reference>
          <reference field="2" count="1" defaultSubtotal="1">
            <x v="12"/>
          </reference>
        </references>
      </pivotArea>
    </format>
    <format dxfId="3740">
      <pivotArea dataOnly="0" labelOnly="1" fieldPosition="0">
        <references count="2">
          <reference field="0" count="1" selected="0">
            <x v="49"/>
          </reference>
          <reference field="2" count="1">
            <x v="37"/>
          </reference>
        </references>
      </pivotArea>
    </format>
    <format dxfId="3739">
      <pivotArea dataOnly="0" labelOnly="1" fieldPosition="0">
        <references count="2">
          <reference field="0" count="1" selected="0">
            <x v="49"/>
          </reference>
          <reference field="2" count="1" defaultSubtotal="1">
            <x v="37"/>
          </reference>
        </references>
      </pivotArea>
    </format>
    <format dxfId="3738">
      <pivotArea dataOnly="0" labelOnly="1" fieldPosition="0">
        <references count="2">
          <reference field="0" count="1" selected="0">
            <x v="50"/>
          </reference>
          <reference field="2" count="1">
            <x v="32"/>
          </reference>
        </references>
      </pivotArea>
    </format>
    <format dxfId="3737">
      <pivotArea dataOnly="0" labelOnly="1" fieldPosition="0">
        <references count="2">
          <reference field="0" count="1" selected="0">
            <x v="50"/>
          </reference>
          <reference field="2" count="1" defaultSubtotal="1">
            <x v="32"/>
          </reference>
        </references>
      </pivotArea>
    </format>
    <format dxfId="3736">
      <pivotArea dataOnly="0" labelOnly="1" fieldPosition="0">
        <references count="2">
          <reference field="0" count="1" selected="0">
            <x v="51"/>
          </reference>
          <reference field="2" count="1">
            <x v="6"/>
          </reference>
        </references>
      </pivotArea>
    </format>
    <format dxfId="3735">
      <pivotArea dataOnly="0" labelOnly="1" fieldPosition="0">
        <references count="2">
          <reference field="0" count="1" selected="0">
            <x v="51"/>
          </reference>
          <reference field="2" count="1" defaultSubtotal="1">
            <x v="6"/>
          </reference>
        </references>
      </pivotArea>
    </format>
    <format dxfId="3734">
      <pivotArea dataOnly="0" labelOnly="1" fieldPosition="0">
        <references count="2">
          <reference field="0" count="1" selected="0">
            <x v="52"/>
          </reference>
          <reference field="2" count="1">
            <x v="44"/>
          </reference>
        </references>
      </pivotArea>
    </format>
    <format dxfId="3733">
      <pivotArea dataOnly="0" labelOnly="1" fieldPosition="0">
        <references count="2">
          <reference field="0" count="1" selected="0">
            <x v="52"/>
          </reference>
          <reference field="2" count="1" defaultSubtotal="1">
            <x v="44"/>
          </reference>
        </references>
      </pivotArea>
    </format>
    <format dxfId="3732">
      <pivotArea dataOnly="0" labelOnly="1" fieldPosition="0">
        <references count="2">
          <reference field="0" count="1" selected="0">
            <x v="53"/>
          </reference>
          <reference field="2" count="1">
            <x v="23"/>
          </reference>
        </references>
      </pivotArea>
    </format>
    <format dxfId="3731">
      <pivotArea dataOnly="0" labelOnly="1" fieldPosition="0">
        <references count="2">
          <reference field="0" count="1" selected="0">
            <x v="53"/>
          </reference>
          <reference field="2" count="1" defaultSubtotal="1">
            <x v="23"/>
          </reference>
        </references>
      </pivotArea>
    </format>
    <format dxfId="3730">
      <pivotArea dataOnly="0" labelOnly="1" fieldPosition="0">
        <references count="2">
          <reference field="0" count="1" selected="0">
            <x v="54"/>
          </reference>
          <reference field="2" count="1">
            <x v="14"/>
          </reference>
        </references>
      </pivotArea>
    </format>
    <format dxfId="3729">
      <pivotArea dataOnly="0" labelOnly="1" fieldPosition="0">
        <references count="2">
          <reference field="0" count="1" selected="0">
            <x v="54"/>
          </reference>
          <reference field="2" count="1" defaultSubtotal="1">
            <x v="14"/>
          </reference>
        </references>
      </pivotArea>
    </format>
    <format dxfId="3728">
      <pivotArea dataOnly="0" labelOnly="1" fieldPosition="0">
        <references count="2">
          <reference field="0" count="1" selected="0">
            <x v="55"/>
          </reference>
          <reference field="2" count="1">
            <x v="63"/>
          </reference>
        </references>
      </pivotArea>
    </format>
    <format dxfId="3727">
      <pivotArea dataOnly="0" labelOnly="1" fieldPosition="0">
        <references count="2">
          <reference field="0" count="1" selected="0">
            <x v="55"/>
          </reference>
          <reference field="2" count="1" defaultSubtotal="1">
            <x v="63"/>
          </reference>
        </references>
      </pivotArea>
    </format>
    <format dxfId="3726">
      <pivotArea dataOnly="0" labelOnly="1" fieldPosition="0">
        <references count="2">
          <reference field="0" count="1" selected="0">
            <x v="56"/>
          </reference>
          <reference field="2" count="1">
            <x v="64"/>
          </reference>
        </references>
      </pivotArea>
    </format>
    <format dxfId="3725">
      <pivotArea dataOnly="0" labelOnly="1" fieldPosition="0">
        <references count="2">
          <reference field="0" count="1" selected="0">
            <x v="56"/>
          </reference>
          <reference field="2" count="1" defaultSubtotal="1">
            <x v="64"/>
          </reference>
        </references>
      </pivotArea>
    </format>
    <format dxfId="3724">
      <pivotArea dataOnly="0" labelOnly="1" fieldPosition="0">
        <references count="2">
          <reference field="0" count="1" selected="0">
            <x v="57"/>
          </reference>
          <reference field="2" count="1">
            <x v="48"/>
          </reference>
        </references>
      </pivotArea>
    </format>
    <format dxfId="3723">
      <pivotArea dataOnly="0" labelOnly="1" fieldPosition="0">
        <references count="2">
          <reference field="0" count="1" selected="0">
            <x v="57"/>
          </reference>
          <reference field="2" count="1" defaultSubtotal="1">
            <x v="48"/>
          </reference>
        </references>
      </pivotArea>
    </format>
    <format dxfId="3722">
      <pivotArea dataOnly="0" labelOnly="1" fieldPosition="0">
        <references count="2">
          <reference field="0" count="1" selected="0">
            <x v="58"/>
          </reference>
          <reference field="2" count="1">
            <x v="15"/>
          </reference>
        </references>
      </pivotArea>
    </format>
    <format dxfId="3721">
      <pivotArea dataOnly="0" labelOnly="1" fieldPosition="0">
        <references count="2">
          <reference field="0" count="1" selected="0">
            <x v="58"/>
          </reference>
          <reference field="2" count="1" defaultSubtotal="1">
            <x v="15"/>
          </reference>
        </references>
      </pivotArea>
    </format>
    <format dxfId="3720">
      <pivotArea dataOnly="0" labelOnly="1" fieldPosition="0">
        <references count="2">
          <reference field="0" count="1" selected="0">
            <x v="59"/>
          </reference>
          <reference field="2" count="1">
            <x v="30"/>
          </reference>
        </references>
      </pivotArea>
    </format>
    <format dxfId="3719">
      <pivotArea dataOnly="0" labelOnly="1" fieldPosition="0">
        <references count="2">
          <reference field="0" count="1" selected="0">
            <x v="59"/>
          </reference>
          <reference field="2" count="1" defaultSubtotal="1">
            <x v="30"/>
          </reference>
        </references>
      </pivotArea>
    </format>
    <format dxfId="3718">
      <pivotArea dataOnly="0" labelOnly="1" fieldPosition="0">
        <references count="2">
          <reference field="0" count="1" selected="0">
            <x v="60"/>
          </reference>
          <reference field="2" count="1">
            <x v="27"/>
          </reference>
        </references>
      </pivotArea>
    </format>
    <format dxfId="3717">
      <pivotArea dataOnly="0" labelOnly="1" fieldPosition="0">
        <references count="2">
          <reference field="0" count="1" selected="0">
            <x v="60"/>
          </reference>
          <reference field="2" count="1" defaultSubtotal="1">
            <x v="27"/>
          </reference>
        </references>
      </pivotArea>
    </format>
    <format dxfId="3716">
      <pivotArea dataOnly="0" labelOnly="1" fieldPosition="0">
        <references count="2">
          <reference field="0" count="1" selected="0">
            <x v="61"/>
          </reference>
          <reference field="2" count="1">
            <x v="1"/>
          </reference>
        </references>
      </pivotArea>
    </format>
    <format dxfId="3715">
      <pivotArea dataOnly="0" labelOnly="1" fieldPosition="0">
        <references count="2">
          <reference field="0" count="1" selected="0">
            <x v="61"/>
          </reference>
          <reference field="2" count="1" defaultSubtotal="1">
            <x v="1"/>
          </reference>
        </references>
      </pivotArea>
    </format>
    <format dxfId="3714">
      <pivotArea dataOnly="0" labelOnly="1" fieldPosition="0">
        <references count="2">
          <reference field="0" count="1" selected="0">
            <x v="62"/>
          </reference>
          <reference field="2" count="1">
            <x v="59"/>
          </reference>
        </references>
      </pivotArea>
    </format>
    <format dxfId="3713">
      <pivotArea dataOnly="0" labelOnly="1" fieldPosition="0">
        <references count="2">
          <reference field="0" count="1" selected="0">
            <x v="62"/>
          </reference>
          <reference field="2" count="1" defaultSubtotal="1">
            <x v="59"/>
          </reference>
        </references>
      </pivotArea>
    </format>
    <format dxfId="3712">
      <pivotArea dataOnly="0" labelOnly="1" fieldPosition="0">
        <references count="2">
          <reference field="0" count="1" selected="0">
            <x v="63"/>
          </reference>
          <reference field="2" count="1">
            <x v="21"/>
          </reference>
        </references>
      </pivotArea>
    </format>
    <format dxfId="3711">
      <pivotArea dataOnly="0" labelOnly="1" fieldPosition="0">
        <references count="2">
          <reference field="0" count="1" selected="0">
            <x v="63"/>
          </reference>
          <reference field="2" count="1" defaultSubtotal="1">
            <x v="21"/>
          </reference>
        </references>
      </pivotArea>
    </format>
    <format dxfId="3710">
      <pivotArea dataOnly="0" labelOnly="1" fieldPosition="0">
        <references count="2">
          <reference field="0" count="1" selected="0">
            <x v="65"/>
          </reference>
          <reference field="2" count="1">
            <x v="11"/>
          </reference>
        </references>
      </pivotArea>
    </format>
    <format dxfId="3709">
      <pivotArea dataOnly="0" labelOnly="1" fieldPosition="0">
        <references count="2">
          <reference field="0" count="1" selected="0">
            <x v="65"/>
          </reference>
          <reference field="2" count="1" defaultSubtotal="1">
            <x v="11"/>
          </reference>
        </references>
      </pivotArea>
    </format>
    <format dxfId="3708">
      <pivotArea dataOnly="0" labelOnly="1" fieldPosition="0">
        <references count="2">
          <reference field="0" count="1" selected="0">
            <x v="67"/>
          </reference>
          <reference field="2" count="1">
            <x v="56"/>
          </reference>
        </references>
      </pivotArea>
    </format>
    <format dxfId="3707">
      <pivotArea dataOnly="0" labelOnly="1" fieldPosition="0">
        <references count="2">
          <reference field="0" count="1" selected="0">
            <x v="67"/>
          </reference>
          <reference field="2" count="1" defaultSubtotal="1">
            <x v="56"/>
          </reference>
        </references>
      </pivotArea>
    </format>
    <format dxfId="3706">
      <pivotArea dataOnly="0" labelOnly="1" fieldPosition="0">
        <references count="3">
          <reference field="0" count="1" selected="0">
            <x v="0"/>
          </reference>
          <reference field="1" count="2">
            <x v="111"/>
            <x v="199"/>
          </reference>
          <reference field="2" count="1" selected="0">
            <x v="9"/>
          </reference>
        </references>
      </pivotArea>
    </format>
    <format dxfId="3705">
      <pivotArea dataOnly="0" labelOnly="1" fieldPosition="0">
        <references count="3">
          <reference field="0" count="1" selected="0">
            <x v="1"/>
          </reference>
          <reference field="1" count="1">
            <x v="561"/>
          </reference>
          <reference field="2" count="1" selected="0">
            <x v="67"/>
          </reference>
        </references>
      </pivotArea>
    </format>
    <format dxfId="3704">
      <pivotArea dataOnly="0" labelOnly="1" fieldPosition="0">
        <references count="3">
          <reference field="0" count="1" selected="0">
            <x v="2"/>
          </reference>
          <reference field="1" count="4">
            <x v="9"/>
            <x v="58"/>
            <x v="179"/>
            <x v="364"/>
          </reference>
          <reference field="2" count="1" selected="0">
            <x v="8"/>
          </reference>
        </references>
      </pivotArea>
    </format>
    <format dxfId="3703">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3702">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3701">
      <pivotArea dataOnly="0" labelOnly="1" fieldPosition="0">
        <references count="3">
          <reference field="0" count="1" selected="0">
            <x v="5"/>
          </reference>
          <reference field="1" count="1">
            <x v="142"/>
          </reference>
          <reference field="2" count="1" selected="0">
            <x v="2"/>
          </reference>
        </references>
      </pivotArea>
    </format>
    <format dxfId="3700">
      <pivotArea dataOnly="0" labelOnly="1" fieldPosition="0">
        <references count="3">
          <reference field="0" count="1" selected="0">
            <x v="6"/>
          </reference>
          <reference field="1" count="3">
            <x v="157"/>
            <x v="262"/>
            <x v="454"/>
          </reference>
          <reference field="2" count="1" selected="0">
            <x v="43"/>
          </reference>
        </references>
      </pivotArea>
    </format>
    <format dxfId="3699">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3698">
      <pivotArea dataOnly="0" labelOnly="1" fieldPosition="0">
        <references count="3">
          <reference field="0" count="1" selected="0">
            <x v="8"/>
          </reference>
          <reference field="1" count="2">
            <x v="456"/>
            <x v="496"/>
          </reference>
          <reference field="2" count="1" selected="0">
            <x v="26"/>
          </reference>
        </references>
      </pivotArea>
    </format>
    <format dxfId="3697">
      <pivotArea dataOnly="0" labelOnly="1" fieldPosition="0">
        <references count="3">
          <reference field="0" count="1" selected="0">
            <x v="9"/>
          </reference>
          <reference field="1" count="3">
            <x v="77"/>
            <x v="82"/>
            <x v="129"/>
          </reference>
          <reference field="2" count="1" selected="0">
            <x v="13"/>
          </reference>
        </references>
      </pivotArea>
    </format>
    <format dxfId="3696">
      <pivotArea dataOnly="0" labelOnly="1" fieldPosition="0">
        <references count="3">
          <reference field="0" count="1" selected="0">
            <x v="10"/>
          </reference>
          <reference field="1" count="1">
            <x v="274"/>
          </reference>
          <reference field="2" count="1" selected="0">
            <x v="41"/>
          </reference>
        </references>
      </pivotArea>
    </format>
    <format dxfId="3695">
      <pivotArea dataOnly="0" labelOnly="1" fieldPosition="0">
        <references count="3">
          <reference field="0" count="1" selected="0">
            <x v="11"/>
          </reference>
          <reference field="1" count="5">
            <x v="2"/>
            <x v="147"/>
            <x v="215"/>
            <x v="331"/>
            <x v="334"/>
          </reference>
          <reference field="2" count="1" selected="0">
            <x v="54"/>
          </reference>
        </references>
      </pivotArea>
    </format>
    <format dxfId="3694">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3693">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3692">
      <pivotArea dataOnly="0" labelOnly="1" fieldPosition="0">
        <references count="3">
          <reference field="0" count="1" selected="0">
            <x v="14"/>
          </reference>
          <reference field="1" count="2">
            <x v="117"/>
            <x v="238"/>
          </reference>
          <reference field="2" count="1" selected="0">
            <x v="4"/>
          </reference>
        </references>
      </pivotArea>
    </format>
    <format dxfId="3691">
      <pivotArea dataOnly="0" labelOnly="1" fieldPosition="0">
        <references count="3">
          <reference field="0" count="1" selected="0">
            <x v="15"/>
          </reference>
          <reference field="1" count="5">
            <x v="75"/>
            <x v="137"/>
            <x v="196"/>
            <x v="229"/>
            <x v="457"/>
          </reference>
          <reference field="2" count="1" selected="0">
            <x v="42"/>
          </reference>
        </references>
      </pivotArea>
    </format>
    <format dxfId="3690">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3689">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3688">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3687">
      <pivotArea dataOnly="0" labelOnly="1" fieldPosition="0">
        <references count="3">
          <reference field="0" count="1" selected="0">
            <x v="19"/>
          </reference>
          <reference field="1" count="21">
            <x v="124"/>
            <x v="147"/>
            <x v="158"/>
            <x v="159"/>
            <x v="177"/>
            <x v="178"/>
            <x v="258"/>
            <x v="273"/>
            <x v="286"/>
            <x v="289"/>
            <x v="297"/>
            <x v="305"/>
            <x v="306"/>
            <x v="392"/>
            <x v="420"/>
            <x v="421"/>
            <x v="435"/>
            <x v="466"/>
            <x v="467"/>
            <x v="468"/>
            <x v="536"/>
          </reference>
          <reference field="2" count="1" selected="0">
            <x v="0"/>
          </reference>
        </references>
      </pivotArea>
    </format>
    <format dxfId="3686">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3685">
      <pivotArea dataOnly="0" labelOnly="1" fieldPosition="0">
        <references count="3">
          <reference field="0" count="1" selected="0">
            <x v="21"/>
          </reference>
          <reference field="1" count="2">
            <x v="299"/>
            <x v="440"/>
          </reference>
          <reference field="2" count="1" selected="0">
            <x v="31"/>
          </reference>
        </references>
      </pivotArea>
    </format>
    <format dxfId="3684">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3683">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3682">
      <pivotArea dataOnly="0" labelOnly="1" fieldPosition="0">
        <references count="3">
          <reference field="0" count="1" selected="0">
            <x v="24"/>
          </reference>
          <reference field="1" count="2">
            <x v="214"/>
            <x v="482"/>
          </reference>
          <reference field="2" count="1" selected="0">
            <x v="40"/>
          </reference>
        </references>
      </pivotArea>
    </format>
    <format dxfId="3681">
      <pivotArea dataOnly="0" labelOnly="1" fieldPosition="0">
        <references count="3">
          <reference field="0" count="1" selected="0">
            <x v="25"/>
          </reference>
          <reference field="1" count="1">
            <x v="102"/>
          </reference>
          <reference field="2" count="1" selected="0">
            <x v="50"/>
          </reference>
        </references>
      </pivotArea>
    </format>
    <format dxfId="3680">
      <pivotArea dataOnly="0" labelOnly="1" fieldPosition="0">
        <references count="3">
          <reference field="0" count="1" selected="0">
            <x v="26"/>
          </reference>
          <reference field="1" count="5">
            <x v="45"/>
            <x v="61"/>
            <x v="216"/>
            <x v="349"/>
            <x v="397"/>
          </reference>
          <reference field="2" count="1" selected="0">
            <x v="49"/>
          </reference>
        </references>
      </pivotArea>
    </format>
    <format dxfId="3679">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3678">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3677">
      <pivotArea dataOnly="0" labelOnly="1" fieldPosition="0">
        <references count="3">
          <reference field="0" count="1" selected="0">
            <x v="29"/>
          </reference>
          <reference field="1" count="1">
            <x v="195"/>
          </reference>
          <reference field="2" count="1" selected="0">
            <x v="66"/>
          </reference>
        </references>
      </pivotArea>
    </format>
    <format dxfId="3676">
      <pivotArea dataOnly="0" labelOnly="1" fieldPosition="0">
        <references count="3">
          <reference field="0" count="1" selected="0">
            <x v="30"/>
          </reference>
          <reference field="1" count="3">
            <x v="382"/>
            <x v="487"/>
            <x v="541"/>
          </reference>
          <reference field="2" count="1" selected="0">
            <x v="65"/>
          </reference>
        </references>
      </pivotArea>
    </format>
    <format dxfId="3675">
      <pivotArea dataOnly="0" labelOnly="1" fieldPosition="0">
        <references count="3">
          <reference field="0" count="1" selected="0">
            <x v="31"/>
          </reference>
          <reference field="1" count="3">
            <x v="165"/>
            <x v="338"/>
            <x v="418"/>
          </reference>
          <reference field="2" count="1" selected="0">
            <x v="35"/>
          </reference>
        </references>
      </pivotArea>
    </format>
    <format dxfId="3674">
      <pivotArea dataOnly="0" labelOnly="1" fieldPosition="0">
        <references count="3">
          <reference field="0" count="1" selected="0">
            <x v="32"/>
          </reference>
          <reference field="1" count="3">
            <x v="57"/>
            <x v="260"/>
            <x v="567"/>
          </reference>
          <reference field="2" count="1" selected="0">
            <x v="10"/>
          </reference>
        </references>
      </pivotArea>
    </format>
    <format dxfId="3673">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3672">
      <pivotArea dataOnly="0" labelOnly="1" fieldPosition="0">
        <references count="3">
          <reference field="0" count="1" selected="0">
            <x v="34"/>
          </reference>
          <reference field="1" count="1">
            <x v="431"/>
          </reference>
          <reference field="2" count="1" selected="0">
            <x v="18"/>
          </reference>
        </references>
      </pivotArea>
    </format>
    <format dxfId="3671">
      <pivotArea dataOnly="0" labelOnly="1" fieldPosition="0">
        <references count="3">
          <reference field="0" count="1" selected="0">
            <x v="35"/>
          </reference>
          <reference field="1" count="5">
            <x v="47"/>
            <x v="74"/>
            <x v="122"/>
            <x v="168"/>
            <x v="209"/>
          </reference>
          <reference field="2" count="1" selected="0">
            <x v="57"/>
          </reference>
        </references>
      </pivotArea>
    </format>
    <format dxfId="3670">
      <pivotArea dataOnly="0" labelOnly="1" fieldPosition="0">
        <references count="3">
          <reference field="0" count="1" selected="0">
            <x v="36"/>
          </reference>
          <reference field="1" count="4">
            <x v="109"/>
            <x v="296"/>
            <x v="301"/>
            <x v="569"/>
          </reference>
          <reference field="2" count="1" selected="0">
            <x v="55"/>
          </reference>
        </references>
      </pivotArea>
    </format>
    <format dxfId="3669">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3668">
      <pivotArea dataOnly="0" labelOnly="1" fieldPosition="0">
        <references count="3">
          <reference field="0" count="1" selected="0">
            <x v="38"/>
          </reference>
          <reference field="1" count="3">
            <x v="226"/>
            <x v="337"/>
            <x v="496"/>
          </reference>
          <reference field="2" count="1" selected="0">
            <x v="19"/>
          </reference>
        </references>
      </pivotArea>
    </format>
    <format dxfId="3667">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3666">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3665">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3664">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3663">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3662">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3661">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3660">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3659">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3658">
      <pivotArea dataOnly="0" labelOnly="1" fieldPosition="0">
        <references count="3">
          <reference field="0" count="1" selected="0">
            <x v="48"/>
          </reference>
          <reference field="1" count="3">
            <x v="59"/>
            <x v="60"/>
            <x v="441"/>
          </reference>
          <reference field="2" count="1" selected="0">
            <x v="12"/>
          </reference>
        </references>
      </pivotArea>
    </format>
    <format dxfId="3657">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3656">
      <pivotArea dataOnly="0" labelOnly="1" fieldPosition="0">
        <references count="3">
          <reference field="0" count="1" selected="0">
            <x v="50"/>
          </reference>
          <reference field="1" count="2">
            <x v="184"/>
            <x v="558"/>
          </reference>
          <reference field="2" count="1" selected="0">
            <x v="32"/>
          </reference>
        </references>
      </pivotArea>
    </format>
    <format dxfId="3655">
      <pivotArea dataOnly="0" labelOnly="1" fieldPosition="0">
        <references count="3">
          <reference field="0" count="1" selected="0">
            <x v="51"/>
          </reference>
          <reference field="1" count="5">
            <x v="309"/>
            <x v="367"/>
            <x v="522"/>
            <x v="523"/>
            <x v="559"/>
          </reference>
          <reference field="2" count="1" selected="0">
            <x v="6"/>
          </reference>
        </references>
      </pivotArea>
    </format>
    <format dxfId="3654">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3653">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3652">
      <pivotArea dataOnly="0" labelOnly="1" fieldPosition="0">
        <references count="3">
          <reference field="0" count="1" selected="0">
            <x v="54"/>
          </reference>
          <reference field="1" count="3">
            <x v="345"/>
            <x v="436"/>
            <x v="526"/>
          </reference>
          <reference field="2" count="1" selected="0">
            <x v="14"/>
          </reference>
        </references>
      </pivotArea>
    </format>
    <format dxfId="3651">
      <pivotArea dataOnly="0" labelOnly="1" fieldPosition="0">
        <references count="3">
          <reference field="0" count="1" selected="0">
            <x v="55"/>
          </reference>
          <reference field="1" count="3">
            <x v="114"/>
            <x v="143"/>
            <x v="403"/>
          </reference>
          <reference field="2" count="1" selected="0">
            <x v="63"/>
          </reference>
        </references>
      </pivotArea>
    </format>
    <format dxfId="3650">
      <pivotArea dataOnly="0" labelOnly="1" fieldPosition="0">
        <references count="3">
          <reference field="0" count="1" selected="0">
            <x v="56"/>
          </reference>
          <reference field="1" count="2">
            <x v="313"/>
            <x v="351"/>
          </reference>
          <reference field="2" count="1" selected="0">
            <x v="64"/>
          </reference>
        </references>
      </pivotArea>
    </format>
    <format dxfId="3649">
      <pivotArea dataOnly="0" labelOnly="1" fieldPosition="0">
        <references count="3">
          <reference field="0" count="1" selected="0">
            <x v="57"/>
          </reference>
          <reference field="1" count="4">
            <x v="242"/>
            <x v="303"/>
            <x v="412"/>
            <x v="582"/>
          </reference>
          <reference field="2" count="1" selected="0">
            <x v="48"/>
          </reference>
        </references>
      </pivotArea>
    </format>
    <format dxfId="3648">
      <pivotArea dataOnly="0" labelOnly="1" fieldPosition="0">
        <references count="3">
          <reference field="0" count="1" selected="0">
            <x v="58"/>
          </reference>
          <reference field="1" count="2">
            <x v="3"/>
            <x v="7"/>
          </reference>
          <reference field="2" count="1" selected="0">
            <x v="15"/>
          </reference>
        </references>
      </pivotArea>
    </format>
    <format dxfId="3647">
      <pivotArea dataOnly="0" labelOnly="1" fieldPosition="0">
        <references count="3">
          <reference field="0" count="1" selected="0">
            <x v="59"/>
          </reference>
          <reference field="1" count="3">
            <x v="51"/>
            <x v="271"/>
            <x v="324"/>
          </reference>
          <reference field="2" count="1" selected="0">
            <x v="30"/>
          </reference>
        </references>
      </pivotArea>
    </format>
    <format dxfId="3646">
      <pivotArea dataOnly="0" labelOnly="1" fieldPosition="0">
        <references count="3">
          <reference field="0" count="1" selected="0">
            <x v="60"/>
          </reference>
          <reference field="1" count="2">
            <x v="62"/>
            <x v="255"/>
          </reference>
          <reference field="2" count="1" selected="0">
            <x v="27"/>
          </reference>
        </references>
      </pivotArea>
    </format>
    <format dxfId="3645">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3644">
      <pivotArea dataOnly="0" labelOnly="1" fieldPosition="0">
        <references count="3">
          <reference field="0" count="1" selected="0">
            <x v="62"/>
          </reference>
          <reference field="1" count="1">
            <x v="71"/>
          </reference>
          <reference field="2" count="1" selected="0">
            <x v="59"/>
          </reference>
        </references>
      </pivotArea>
    </format>
    <format dxfId="3643">
      <pivotArea dataOnly="0" labelOnly="1" fieldPosition="0">
        <references count="3">
          <reference field="0" count="1" selected="0">
            <x v="63"/>
          </reference>
          <reference field="1" count="3">
            <x v="94"/>
            <x v="294"/>
            <x v="295"/>
          </reference>
          <reference field="2" count="1" selected="0">
            <x v="21"/>
          </reference>
        </references>
      </pivotArea>
    </format>
    <format dxfId="3642">
      <pivotArea dataOnly="0" labelOnly="1" fieldPosition="0">
        <references count="3">
          <reference field="0" count="1" selected="0">
            <x v="65"/>
          </reference>
          <reference field="1" count="1">
            <x v="183"/>
          </reference>
          <reference field="2" count="1" selected="0">
            <x v="11"/>
          </reference>
        </references>
      </pivotArea>
    </format>
    <format dxfId="3641">
      <pivotArea dataOnly="0" labelOnly="1" fieldPosition="0">
        <references count="3">
          <reference field="0" count="1" selected="0">
            <x v="67"/>
          </reference>
          <reference field="1" count="4">
            <x v="25"/>
            <x v="56"/>
            <x v="275"/>
            <x v="529"/>
          </reference>
          <reference field="2" count="1" selected="0">
            <x v="56"/>
          </reference>
        </references>
      </pivotArea>
    </format>
    <format dxfId="3640">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3639">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3638">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3637">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3636">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3635">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3634">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3633">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3632">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3631">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3630">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3629">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3628">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3627">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3626">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3625">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3624">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3623">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3622">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3621">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3620">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3619">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3618">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3617">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3616">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3615">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3614">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3613">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3612">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3611">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3610">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3609">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3608">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3607">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3606">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3605">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3604">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3603">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3602">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3601">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3600">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3599">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3598">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3597">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3596">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3595">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3594">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3593">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3592">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3591">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3590">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3589">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3588">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3587">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3586">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3585">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3584">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3583">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3582">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3581">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3580">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3579">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3578">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3577">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3576">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3575">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3574">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3573">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3572">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3571">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3570">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3569">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3568">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3567">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3566">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3565">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3564">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3563">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3562">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3561">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3560">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3559">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3558">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3557">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3556">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3555">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3554">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3553">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3552">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3551">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3550">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3549">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3548">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3547">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3546">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3545">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3544">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3543">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3542">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3541">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3540">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3539">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3538">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3537">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3536">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3535">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3534">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3533">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3532">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3531">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3530">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3529">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3528">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3527">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3526">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3525">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3524">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3523">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3522">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3521">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3520">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3519">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3518">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3517">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3516">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3515">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3514">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3513">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3512">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3511">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3510">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3509">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3508">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3507">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3506">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3505">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3504">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3503">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3502">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3501">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3500">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3499">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3498">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3497">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3496">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3495">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3494">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3493">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3492">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3491">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3490">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3489">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3488">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3487">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3486">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3485">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3484">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3483">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3482">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3481">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3480">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3479">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3478">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3477">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3476">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3475">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3474">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3473">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3472">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3471">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3470">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3469">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3468">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3467">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3466">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3465">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3464">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3463">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3462">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3461">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3460">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3459">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3458">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3457">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3456">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3455">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3454">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3453">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3452">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3451">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3450">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3449">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3448">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3447">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3446">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3445">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3444">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3443">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3442">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3441">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3440">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3439">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3438">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3437">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3436">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3435">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3434">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3433">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3432">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3431">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3430">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3429">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3428">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3427">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3426">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3425">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3424">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3423">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3422">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3421">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3420">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3419">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3418">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3417">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341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341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3414">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3413">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3412">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3411">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3410">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3409">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3408">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3407">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3406">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3405">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3404">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3403">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3402">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3401">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3400">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3399">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3398">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3397">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339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3395">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3394">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3393">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3392">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3391">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3390">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3389">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3388">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338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3386">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3385">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3384">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3383">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3382">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338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338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337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337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337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337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337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337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337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337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337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337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336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336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336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336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336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336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3363">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3362">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3361">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3360">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3359">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3358">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3357">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3356">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3355">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3354">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335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335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335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335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334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334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3347">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334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334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3344">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3343">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3342">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3341">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3340">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3339">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3338">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3337">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3336">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3335">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3334">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3333">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3332">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3331">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3330">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3329">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3328">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3327">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3326">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3325">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3324">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332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332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332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332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331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331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331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331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331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331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3313">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3312">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3311">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3310">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3309">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3308">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3307">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3306">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3305">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3304">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3303">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3302">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3301">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330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329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329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329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329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329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3294">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3293">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3292">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3291">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3290">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3289">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3288">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3287">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3286">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3285">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3284">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3283">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3282">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3281">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3280">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3279">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3278">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3277">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3276">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3275">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3274">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3273">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3272">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3271">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327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326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326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326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326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326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326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326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326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326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326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325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325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325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325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325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325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325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325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325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325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324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324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324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324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324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324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324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324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324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324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323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323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323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323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323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323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323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323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323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323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322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322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322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322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322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322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322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322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322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322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321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321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321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3216">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3215">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3214">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3213">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3212">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3211">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3210">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3209">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3208">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3207">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3206">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3205">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3204">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3203">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3202">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3201">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3200">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3199">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3198">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3197">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3196">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3195">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3194">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3193">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3192">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3191">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3190">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3189">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3188">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3187">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3186">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3185">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3184">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318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318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318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3180">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3179">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3178">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3177">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3176">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3175">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3174">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3173">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3172">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3171">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3170">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3169">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3168">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3167">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3166">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3165">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3164">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3163">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3162">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3161">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3160">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3159">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3158">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3157">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3156">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315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315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315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315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315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315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314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314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3147">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3146">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3145">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3144">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3143">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3142">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3141">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3140">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3139">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3138">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3137">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313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313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313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3133">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3132">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3131">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3130">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3129">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3128">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3127">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3126">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3125">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3124">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3123">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3122">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3121">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3120">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3119">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3118">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3117">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3116">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311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311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311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3112">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3111">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3110">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310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310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310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310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310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310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310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3102">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3101">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310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309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3098">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3097">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3096">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3095">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3094">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3093">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3092">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3091">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3090">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3089">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3088">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3087">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3086">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3085">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3084">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3083">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3082">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3081">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3080">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3079">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3078">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3077">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3076">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3075">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3074">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3073">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3072">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3071">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3070">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3069">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3068">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3067">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3066">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3065">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3064">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3063">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3062">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3061">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3060">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3059">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3058">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3057">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3056">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3055">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3054">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3053">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3052">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3051">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3050">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3049">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3048">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3047">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3046">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3045">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3044">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304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304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304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304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303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303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303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303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303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303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303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303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303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303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302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302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302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302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302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302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302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302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302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302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301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3018">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301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301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301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301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301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301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301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301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300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3008">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3007">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3006">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3005">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3004">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3003">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3002">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3001">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3000">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999">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998">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997">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996">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2995">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994">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993">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2992">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2991">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990">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989">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988">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987">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2986">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2985">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2984">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2983">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982">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981">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980">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979">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2978">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2977">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2976">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2975">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2974">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2973">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2972">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2971">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2970">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296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96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96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96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96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96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96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96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961">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960">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2959">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958">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957">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2956">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955">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954">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953">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952">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2951">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2950">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2949">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2948">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2947">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946">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945">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944">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2943">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2942">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2941">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2940">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2939">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2938">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2937">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2936">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2935">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2934">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933">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932">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931">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2930">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929">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928">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92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292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92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292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92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92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92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92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91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91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291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291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91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91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2913">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2912">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2911">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2910">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2909">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2908">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2907">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290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90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90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90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290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290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90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899">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898">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897">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896">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895">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894">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893">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2892">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2891">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2890">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2889">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2888">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2887">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886">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885">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2884">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883">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2882">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88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288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87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87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87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876">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287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87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873">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872">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871">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87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86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868">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867">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866">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865">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2864">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86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286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286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286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285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85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285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856">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2855">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285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853">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852">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2851">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85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284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84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284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846">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845">
      <pivotArea dataOnly="0" labelOnly="1" outline="0" fieldPosition="0">
        <references count="1">
          <reference field="4294967294" count="3">
            <x v="0"/>
            <x v="1"/>
            <x v="2"/>
          </reference>
        </references>
      </pivotArea>
    </format>
    <format dxfId="2844">
      <pivotArea field="0" type="button" dataOnly="0" labelOnly="1" outline="0" axis="axisRow" fieldPosition="0"/>
    </format>
    <format dxfId="2843">
      <pivotArea field="2" type="button" dataOnly="0" labelOnly="1" outline="0" axis="axisRow" fieldPosition="1"/>
    </format>
    <format dxfId="2842">
      <pivotArea field="1" type="button" dataOnly="0" labelOnly="1" outline="0" axis="axisRow" fieldPosition="2"/>
    </format>
    <format dxfId="2841">
      <pivotArea field="3" type="button" dataOnly="0" labelOnly="1" outline="0" axis="axisRow" fieldPosition="3"/>
    </format>
    <format dxfId="2840">
      <pivotArea field="4" type="button" dataOnly="0" labelOnly="1" outline="0" axis="axisRow" fieldPosition="4"/>
    </format>
    <format dxfId="2839">
      <pivotArea dataOnly="0" labelOnly="1" outline="0" fieldPosition="0">
        <references count="1">
          <reference field="4294967294" count="3">
            <x v="0"/>
            <x v="1"/>
            <x v="2"/>
          </reference>
        </references>
      </pivotArea>
    </format>
    <format dxfId="2838">
      <pivotArea dataOnly="0" labelOnly="1" fieldPosition="0">
        <references count="1">
          <reference field="0" count="1">
            <x v="0"/>
          </reference>
        </references>
      </pivotArea>
    </format>
    <format dxfId="2837">
      <pivotArea dataOnly="0" labelOnly="1" fieldPosition="0">
        <references count="2">
          <reference field="0" count="1" selected="0">
            <x v="0"/>
          </reference>
          <reference field="2" count="1" defaultSubtotal="1">
            <x v="9"/>
          </reference>
        </references>
      </pivotArea>
    </format>
    <format dxfId="2836">
      <pivotArea collapsedLevelsAreSubtotals="1" fieldPosition="0">
        <references count="2">
          <reference field="0" count="1" selected="0">
            <x v="0"/>
          </reference>
          <reference field="2" count="1" defaultSubtotal="1">
            <x v="9"/>
          </reference>
        </references>
      </pivotArea>
    </format>
    <format dxfId="2835">
      <pivotArea dataOnly="0" labelOnly="1" fieldPosition="0">
        <references count="2">
          <reference field="0" count="1" selected="0">
            <x v="0"/>
          </reference>
          <reference field="2" count="1">
            <x v="9"/>
          </reference>
        </references>
      </pivotArea>
    </format>
    <format dxfId="2834">
      <pivotArea dataOnly="0" labelOnly="1" fieldPosition="0">
        <references count="1">
          <reference field="0" count="1">
            <x v="1"/>
          </reference>
        </references>
      </pivotArea>
    </format>
    <format dxfId="2833">
      <pivotArea dataOnly="0" labelOnly="1" fieldPosition="0">
        <references count="1">
          <reference field="0" count="1">
            <x v="2"/>
          </reference>
        </references>
      </pivotArea>
    </format>
    <format dxfId="2832">
      <pivotArea dataOnly="0" labelOnly="1" fieldPosition="0">
        <references count="1">
          <reference field="0" count="1">
            <x v="3"/>
          </reference>
        </references>
      </pivotArea>
    </format>
    <format dxfId="2831">
      <pivotArea dataOnly="0" labelOnly="1" fieldPosition="0">
        <references count="2">
          <reference field="0" count="1" selected="0">
            <x v="1"/>
          </reference>
          <reference field="2" count="1" defaultSubtotal="1">
            <x v="67"/>
          </reference>
        </references>
      </pivotArea>
    </format>
    <format dxfId="2830">
      <pivotArea dataOnly="0" labelOnly="1" fieldPosition="0">
        <references count="2">
          <reference field="0" count="1" selected="0">
            <x v="2"/>
          </reference>
          <reference field="2" count="1" defaultSubtotal="1">
            <x v="8"/>
          </reference>
        </references>
      </pivotArea>
    </format>
    <format dxfId="2829">
      <pivotArea dataOnly="0" labelOnly="1" fieldPosition="0">
        <references count="2">
          <reference field="0" count="1" selected="0">
            <x v="3"/>
          </reference>
          <reference field="2" count="1" defaultSubtotal="1">
            <x v="20"/>
          </reference>
        </references>
      </pivotArea>
    </format>
    <format dxfId="2828">
      <pivotArea collapsedLevelsAreSubtotals="1" fieldPosition="0">
        <references count="2">
          <reference field="0" count="1" selected="0">
            <x v="1"/>
          </reference>
          <reference field="2" count="1" defaultSubtotal="1">
            <x v="67"/>
          </reference>
        </references>
      </pivotArea>
    </format>
    <format dxfId="2827">
      <pivotArea collapsedLevelsAreSubtotals="1" fieldPosition="0">
        <references count="2">
          <reference field="0" count="1" selected="0">
            <x v="2"/>
          </reference>
          <reference field="2" count="1" defaultSubtotal="1">
            <x v="8"/>
          </reference>
        </references>
      </pivotArea>
    </format>
    <format dxfId="2826">
      <pivotArea collapsedLevelsAreSubtotals="1" fieldPosition="0">
        <references count="2">
          <reference field="0" count="1" selected="0">
            <x v="3"/>
          </reference>
          <reference field="2" count="1" defaultSubtotal="1">
            <x v="20"/>
          </reference>
        </references>
      </pivotArea>
    </format>
    <format dxfId="2825">
      <pivotArea dataOnly="0" labelOnly="1" fieldPosition="0">
        <references count="2">
          <reference field="0" count="1" selected="0">
            <x v="1"/>
          </reference>
          <reference field="2" count="1">
            <x v="67"/>
          </reference>
        </references>
      </pivotArea>
    </format>
    <format dxfId="2824">
      <pivotArea dataOnly="0" labelOnly="1" fieldPosition="0">
        <references count="2">
          <reference field="0" count="1" selected="0">
            <x v="2"/>
          </reference>
          <reference field="2" count="1">
            <x v="8"/>
          </reference>
        </references>
      </pivotArea>
    </format>
    <format dxfId="2823">
      <pivotArea dataOnly="0" labelOnly="1" fieldPosition="0">
        <references count="2">
          <reference field="0" count="1" selected="0">
            <x v="3"/>
          </reference>
          <reference field="2" count="1">
            <x v="20"/>
          </reference>
        </references>
      </pivotArea>
    </format>
    <format dxfId="2822">
      <pivotArea field="4" type="button" dataOnly="0" labelOnly="1" outline="0" axis="axisRow" fieldPosition="4"/>
    </format>
    <format dxfId="2821">
      <pivotArea dataOnly="0" labelOnly="1" grandRow="1" outline="0" fieldPosition="0"/>
    </format>
    <format dxfId="2820">
      <pivotArea dataOnly="0" labelOnly="1" fieldPosition="0">
        <references count="2">
          <reference field="0" count="1" selected="0">
            <x v="0"/>
          </reference>
          <reference field="2" count="1" defaultSubtotal="1">
            <x v="9"/>
          </reference>
        </references>
      </pivotArea>
    </format>
    <format dxfId="2819">
      <pivotArea dataOnly="0" labelOnly="1" fieldPosition="0">
        <references count="2">
          <reference field="0" count="1" selected="0">
            <x v="1"/>
          </reference>
          <reference field="2" count="1" defaultSubtotal="1">
            <x v="67"/>
          </reference>
        </references>
      </pivotArea>
    </format>
    <format dxfId="2818">
      <pivotArea dataOnly="0" labelOnly="1" fieldPosition="0">
        <references count="2">
          <reference field="0" count="1" selected="0">
            <x v="2"/>
          </reference>
          <reference field="2" count="1" defaultSubtotal="1">
            <x v="8"/>
          </reference>
        </references>
      </pivotArea>
    </format>
    <format dxfId="2817">
      <pivotArea dataOnly="0" labelOnly="1" fieldPosition="0">
        <references count="2">
          <reference field="0" count="1" selected="0">
            <x v="3"/>
          </reference>
          <reference field="2" count="1" defaultSubtotal="1">
            <x v="20"/>
          </reference>
        </references>
      </pivotArea>
    </format>
    <format dxfId="2816">
      <pivotArea dataOnly="0" labelOnly="1" fieldPosition="0">
        <references count="2">
          <reference field="0" count="1" selected="0">
            <x v="4"/>
          </reference>
          <reference field="2" count="1" defaultSubtotal="1">
            <x v="47"/>
          </reference>
        </references>
      </pivotArea>
    </format>
    <format dxfId="2815">
      <pivotArea dataOnly="0" labelOnly="1" fieldPosition="0">
        <references count="2">
          <reference field="0" count="1" selected="0">
            <x v="5"/>
          </reference>
          <reference field="2" count="1" defaultSubtotal="1">
            <x v="2"/>
          </reference>
        </references>
      </pivotArea>
    </format>
    <format dxfId="2814">
      <pivotArea dataOnly="0" labelOnly="1" fieldPosition="0">
        <references count="2">
          <reference field="0" count="1" selected="0">
            <x v="6"/>
          </reference>
          <reference field="2" count="1" defaultSubtotal="1">
            <x v="43"/>
          </reference>
        </references>
      </pivotArea>
    </format>
    <format dxfId="2813">
      <pivotArea dataOnly="0" labelOnly="1" fieldPosition="0">
        <references count="2">
          <reference field="0" count="1" selected="0">
            <x v="7"/>
          </reference>
          <reference field="2" count="1" defaultSubtotal="1">
            <x v="17"/>
          </reference>
        </references>
      </pivotArea>
    </format>
    <format dxfId="2812">
      <pivotArea dataOnly="0" labelOnly="1" fieldPosition="0">
        <references count="2">
          <reference field="0" count="1" selected="0">
            <x v="8"/>
          </reference>
          <reference field="2" count="1" defaultSubtotal="1">
            <x v="26"/>
          </reference>
        </references>
      </pivotArea>
    </format>
    <format dxfId="2811">
      <pivotArea dataOnly="0" labelOnly="1" fieldPosition="0">
        <references count="2">
          <reference field="0" count="1" selected="0">
            <x v="9"/>
          </reference>
          <reference field="2" count="1" defaultSubtotal="1">
            <x v="13"/>
          </reference>
        </references>
      </pivotArea>
    </format>
    <format dxfId="2810">
      <pivotArea dataOnly="0" labelOnly="1" fieldPosition="0">
        <references count="2">
          <reference field="0" count="1" selected="0">
            <x v="10"/>
          </reference>
          <reference field="2" count="1" defaultSubtotal="1">
            <x v="41"/>
          </reference>
        </references>
      </pivotArea>
    </format>
    <format dxfId="2809">
      <pivotArea dataOnly="0" labelOnly="1" fieldPosition="0">
        <references count="2">
          <reference field="0" count="1" selected="0">
            <x v="11"/>
          </reference>
          <reference field="2" count="1" defaultSubtotal="1">
            <x v="54"/>
          </reference>
        </references>
      </pivotArea>
    </format>
    <format dxfId="2808">
      <pivotArea dataOnly="0" labelOnly="1" fieldPosition="0">
        <references count="2">
          <reference field="0" count="1" selected="0">
            <x v="12"/>
          </reference>
          <reference field="2" count="1" defaultSubtotal="1">
            <x v="22"/>
          </reference>
        </references>
      </pivotArea>
    </format>
    <format dxfId="2807">
      <pivotArea dataOnly="0" labelOnly="1" fieldPosition="0">
        <references count="2">
          <reference field="0" count="1" selected="0">
            <x v="13"/>
          </reference>
          <reference field="2" count="1" defaultSubtotal="1">
            <x v="16"/>
          </reference>
        </references>
      </pivotArea>
    </format>
    <format dxfId="2806">
      <pivotArea dataOnly="0" labelOnly="1" fieldPosition="0">
        <references count="2">
          <reference field="0" count="1" selected="0">
            <x v="14"/>
          </reference>
          <reference field="2" count="1" defaultSubtotal="1">
            <x v="4"/>
          </reference>
        </references>
      </pivotArea>
    </format>
    <format dxfId="2805">
      <pivotArea dataOnly="0" labelOnly="1" fieldPosition="0">
        <references count="2">
          <reference field="0" count="1" selected="0">
            <x v="15"/>
          </reference>
          <reference field="2" count="1" defaultSubtotal="1">
            <x v="42"/>
          </reference>
        </references>
      </pivotArea>
    </format>
    <format dxfId="2804">
      <pivotArea dataOnly="0" labelOnly="1" fieldPosition="0">
        <references count="2">
          <reference field="0" count="1" selected="0">
            <x v="16"/>
          </reference>
          <reference field="2" count="1" defaultSubtotal="1">
            <x v="36"/>
          </reference>
        </references>
      </pivotArea>
    </format>
    <format dxfId="2803">
      <pivotArea dataOnly="0" labelOnly="1" fieldPosition="0">
        <references count="2">
          <reference field="0" count="1" selected="0">
            <x v="17"/>
          </reference>
          <reference field="2" count="1" defaultSubtotal="1">
            <x v="5"/>
          </reference>
        </references>
      </pivotArea>
    </format>
    <format dxfId="2802">
      <pivotArea dataOnly="0" labelOnly="1" fieldPosition="0">
        <references count="2">
          <reference field="0" count="1" selected="0">
            <x v="18"/>
          </reference>
          <reference field="2" count="1" defaultSubtotal="1">
            <x v="33"/>
          </reference>
        </references>
      </pivotArea>
    </format>
    <format dxfId="2801">
      <pivotArea dataOnly="0" labelOnly="1" fieldPosition="0">
        <references count="2">
          <reference field="0" count="1" selected="0">
            <x v="19"/>
          </reference>
          <reference field="2" count="1" defaultSubtotal="1">
            <x v="0"/>
          </reference>
        </references>
      </pivotArea>
    </format>
    <format dxfId="2800">
      <pivotArea dataOnly="0" labelOnly="1" fieldPosition="0">
        <references count="2">
          <reference field="0" count="1" selected="0">
            <x v="20"/>
          </reference>
          <reference field="2" count="1" defaultSubtotal="1">
            <x v="46"/>
          </reference>
        </references>
      </pivotArea>
    </format>
    <format dxfId="2799">
      <pivotArea dataOnly="0" labelOnly="1" fieldPosition="0">
        <references count="2">
          <reference field="0" count="1" selected="0">
            <x v="21"/>
          </reference>
          <reference field="2" count="1" defaultSubtotal="1">
            <x v="31"/>
          </reference>
        </references>
      </pivotArea>
    </format>
    <format dxfId="2798">
      <pivotArea dataOnly="0" labelOnly="1" fieldPosition="0">
        <references count="2">
          <reference field="0" count="1" selected="0">
            <x v="22"/>
          </reference>
          <reference field="2" count="1" defaultSubtotal="1">
            <x v="34"/>
          </reference>
        </references>
      </pivotArea>
    </format>
    <format dxfId="2797">
      <pivotArea dataOnly="0" labelOnly="1" fieldPosition="0">
        <references count="2">
          <reference field="0" count="1" selected="0">
            <x v="23"/>
          </reference>
          <reference field="2" count="1" defaultSubtotal="1">
            <x v="52"/>
          </reference>
        </references>
      </pivotArea>
    </format>
    <format dxfId="2796">
      <pivotArea dataOnly="0" labelOnly="1" fieldPosition="0">
        <references count="2">
          <reference field="0" count="1" selected="0">
            <x v="24"/>
          </reference>
          <reference field="2" count="1" defaultSubtotal="1">
            <x v="40"/>
          </reference>
        </references>
      </pivotArea>
    </format>
    <format dxfId="2795">
      <pivotArea dataOnly="0" labelOnly="1" fieldPosition="0">
        <references count="2">
          <reference field="0" count="1" selected="0">
            <x v="25"/>
          </reference>
          <reference field="2" count="1" defaultSubtotal="1">
            <x v="50"/>
          </reference>
        </references>
      </pivotArea>
    </format>
    <format dxfId="2794">
      <pivotArea dataOnly="0" labelOnly="1" fieldPosition="0">
        <references count="2">
          <reference field="0" count="1" selected="0">
            <x v="26"/>
          </reference>
          <reference field="2" count="1" defaultSubtotal="1">
            <x v="49"/>
          </reference>
        </references>
      </pivotArea>
    </format>
    <format dxfId="2793">
      <pivotArea dataOnly="0" labelOnly="1" fieldPosition="0">
        <references count="2">
          <reference field="0" count="1" selected="0">
            <x v="27"/>
          </reference>
          <reference field="2" count="1" defaultSubtotal="1">
            <x v="39"/>
          </reference>
        </references>
      </pivotArea>
    </format>
    <format dxfId="2792">
      <pivotArea dataOnly="0" labelOnly="1" fieldPosition="0">
        <references count="2">
          <reference field="0" count="1" selected="0">
            <x v="28"/>
          </reference>
          <reference field="2" count="1" defaultSubtotal="1">
            <x v="58"/>
          </reference>
        </references>
      </pivotArea>
    </format>
    <format dxfId="2791">
      <pivotArea dataOnly="0" labelOnly="1" fieldPosition="0">
        <references count="2">
          <reference field="0" count="1" selected="0">
            <x v="29"/>
          </reference>
          <reference field="2" count="1" defaultSubtotal="1">
            <x v="66"/>
          </reference>
        </references>
      </pivotArea>
    </format>
    <format dxfId="2790">
      <pivotArea dataOnly="0" labelOnly="1" fieldPosition="0">
        <references count="2">
          <reference field="0" count="1" selected="0">
            <x v="30"/>
          </reference>
          <reference field="2" count="1" defaultSubtotal="1">
            <x v="65"/>
          </reference>
        </references>
      </pivotArea>
    </format>
    <format dxfId="2789">
      <pivotArea dataOnly="0" labelOnly="1" fieldPosition="0">
        <references count="2">
          <reference field="0" count="1" selected="0">
            <x v="31"/>
          </reference>
          <reference field="2" count="1" defaultSubtotal="1">
            <x v="35"/>
          </reference>
        </references>
      </pivotArea>
    </format>
    <format dxfId="2788">
      <pivotArea dataOnly="0" labelOnly="1" fieldPosition="0">
        <references count="2">
          <reference field="0" count="1" selected="0">
            <x v="32"/>
          </reference>
          <reference field="2" count="1" defaultSubtotal="1">
            <x v="10"/>
          </reference>
        </references>
      </pivotArea>
    </format>
    <format dxfId="2787">
      <pivotArea dataOnly="0" labelOnly="1" fieldPosition="0">
        <references count="2">
          <reference field="0" count="1" selected="0">
            <x v="33"/>
          </reference>
          <reference field="2" count="1" defaultSubtotal="1">
            <x v="38"/>
          </reference>
        </references>
      </pivotArea>
    </format>
    <format dxfId="2786">
      <pivotArea dataOnly="0" labelOnly="1" fieldPosition="0">
        <references count="2">
          <reference field="0" count="1" selected="0">
            <x v="34"/>
          </reference>
          <reference field="2" count="1" defaultSubtotal="1">
            <x v="18"/>
          </reference>
        </references>
      </pivotArea>
    </format>
    <format dxfId="2785">
      <pivotArea dataOnly="0" labelOnly="1" fieldPosition="0">
        <references count="2">
          <reference field="0" count="1" selected="0">
            <x v="35"/>
          </reference>
          <reference field="2" count="1" defaultSubtotal="1">
            <x v="57"/>
          </reference>
        </references>
      </pivotArea>
    </format>
    <format dxfId="2784">
      <pivotArea dataOnly="0" labelOnly="1" fieldPosition="0">
        <references count="2">
          <reference field="0" count="1" selected="0">
            <x v="36"/>
          </reference>
          <reference field="2" count="1" defaultSubtotal="1">
            <x v="55"/>
          </reference>
        </references>
      </pivotArea>
    </format>
    <format dxfId="2783">
      <pivotArea dataOnly="0" labelOnly="1" fieldPosition="0">
        <references count="2">
          <reference field="0" count="1" selected="0">
            <x v="37"/>
          </reference>
          <reference field="2" count="1" defaultSubtotal="1">
            <x v="61"/>
          </reference>
        </references>
      </pivotArea>
    </format>
    <format dxfId="2782">
      <pivotArea dataOnly="0" labelOnly="1" fieldPosition="0">
        <references count="2">
          <reference field="0" count="1" selected="0">
            <x v="38"/>
          </reference>
          <reference field="2" count="1" defaultSubtotal="1">
            <x v="19"/>
          </reference>
        </references>
      </pivotArea>
    </format>
    <format dxfId="2781">
      <pivotArea dataOnly="0" labelOnly="1" fieldPosition="0">
        <references count="2">
          <reference field="0" count="1" selected="0">
            <x v="39"/>
          </reference>
          <reference field="2" count="1" defaultSubtotal="1">
            <x v="3"/>
          </reference>
        </references>
      </pivotArea>
    </format>
    <format dxfId="2780">
      <pivotArea dataOnly="0" labelOnly="1" fieldPosition="0">
        <references count="2">
          <reference field="0" count="1" selected="0">
            <x v="40"/>
          </reference>
          <reference field="2" count="1" defaultSubtotal="1">
            <x v="62"/>
          </reference>
        </references>
      </pivotArea>
    </format>
    <format dxfId="2779">
      <pivotArea dataOnly="0" labelOnly="1" fieldPosition="0">
        <references count="2">
          <reference field="0" count="1" selected="0">
            <x v="41"/>
          </reference>
          <reference field="2" count="1" defaultSubtotal="1">
            <x v="51"/>
          </reference>
        </references>
      </pivotArea>
    </format>
    <format dxfId="2778">
      <pivotArea dataOnly="0" labelOnly="1" fieldPosition="0">
        <references count="2">
          <reference field="0" count="1" selected="0">
            <x v="42"/>
          </reference>
          <reference field="2" count="1" defaultSubtotal="1">
            <x v="28"/>
          </reference>
        </references>
      </pivotArea>
    </format>
    <format dxfId="2777">
      <pivotArea dataOnly="0" labelOnly="1" fieldPosition="0">
        <references count="2">
          <reference field="0" count="1" selected="0">
            <x v="43"/>
          </reference>
          <reference field="2" count="1" defaultSubtotal="1">
            <x v="53"/>
          </reference>
        </references>
      </pivotArea>
    </format>
    <format dxfId="2776">
      <pivotArea dataOnly="0" labelOnly="1" fieldPosition="0">
        <references count="2">
          <reference field="0" count="1" selected="0">
            <x v="44"/>
          </reference>
          <reference field="2" count="1" defaultSubtotal="1">
            <x v="7"/>
          </reference>
        </references>
      </pivotArea>
    </format>
    <format dxfId="2775">
      <pivotArea dataOnly="0" labelOnly="1" fieldPosition="0">
        <references count="2">
          <reference field="0" count="1" selected="0">
            <x v="45"/>
          </reference>
          <reference field="2" count="1" defaultSubtotal="1">
            <x v="29"/>
          </reference>
        </references>
      </pivotArea>
    </format>
    <format dxfId="2774">
      <pivotArea dataOnly="0" labelOnly="1" fieldPosition="0">
        <references count="2">
          <reference field="0" count="1" selected="0">
            <x v="46"/>
          </reference>
          <reference field="2" count="1" defaultSubtotal="1">
            <x v="25"/>
          </reference>
        </references>
      </pivotArea>
    </format>
    <format dxfId="2773">
      <pivotArea dataOnly="0" labelOnly="1" fieldPosition="0">
        <references count="2">
          <reference field="0" count="1" selected="0">
            <x v="47"/>
          </reference>
          <reference field="2" count="1" defaultSubtotal="1">
            <x v="24"/>
          </reference>
        </references>
      </pivotArea>
    </format>
    <format dxfId="2772">
      <pivotArea dataOnly="0" labelOnly="1" fieldPosition="0">
        <references count="2">
          <reference field="0" count="1" selected="0">
            <x v="48"/>
          </reference>
          <reference field="2" count="1" defaultSubtotal="1">
            <x v="12"/>
          </reference>
        </references>
      </pivotArea>
    </format>
    <format dxfId="2771">
      <pivotArea dataOnly="0" labelOnly="1" fieldPosition="0">
        <references count="2">
          <reference field="0" count="1" selected="0">
            <x v="49"/>
          </reference>
          <reference field="2" count="1" defaultSubtotal="1">
            <x v="37"/>
          </reference>
        </references>
      </pivotArea>
    </format>
    <format dxfId="2770">
      <pivotArea dataOnly="0" labelOnly="1" fieldPosition="0">
        <references count="2">
          <reference field="0" count="1" selected="0">
            <x v="50"/>
          </reference>
          <reference field="2" count="1" defaultSubtotal="1">
            <x v="32"/>
          </reference>
        </references>
      </pivotArea>
    </format>
    <format dxfId="2769">
      <pivotArea dataOnly="0" labelOnly="1" fieldPosition="0">
        <references count="2">
          <reference field="0" count="1" selected="0">
            <x v="51"/>
          </reference>
          <reference field="2" count="1" defaultSubtotal="1">
            <x v="6"/>
          </reference>
        </references>
      </pivotArea>
    </format>
    <format dxfId="2768">
      <pivotArea dataOnly="0" labelOnly="1" fieldPosition="0">
        <references count="2">
          <reference field="0" count="1" selected="0">
            <x v="52"/>
          </reference>
          <reference field="2" count="1" defaultSubtotal="1">
            <x v="44"/>
          </reference>
        </references>
      </pivotArea>
    </format>
    <format dxfId="2767">
      <pivotArea dataOnly="0" labelOnly="1" fieldPosition="0">
        <references count="2">
          <reference field="0" count="1" selected="0">
            <x v="53"/>
          </reference>
          <reference field="2" count="1" defaultSubtotal="1">
            <x v="23"/>
          </reference>
        </references>
      </pivotArea>
    </format>
    <format dxfId="2766">
      <pivotArea dataOnly="0" labelOnly="1" fieldPosition="0">
        <references count="2">
          <reference field="0" count="1" selected="0">
            <x v="54"/>
          </reference>
          <reference field="2" count="1" defaultSubtotal="1">
            <x v="14"/>
          </reference>
        </references>
      </pivotArea>
    </format>
    <format dxfId="2765">
      <pivotArea dataOnly="0" labelOnly="1" fieldPosition="0">
        <references count="2">
          <reference field="0" count="1" selected="0">
            <x v="55"/>
          </reference>
          <reference field="2" count="1" defaultSubtotal="1">
            <x v="63"/>
          </reference>
        </references>
      </pivotArea>
    </format>
    <format dxfId="2764">
      <pivotArea dataOnly="0" labelOnly="1" fieldPosition="0">
        <references count="2">
          <reference field="0" count="1" selected="0">
            <x v="56"/>
          </reference>
          <reference field="2" count="1" defaultSubtotal="1">
            <x v="64"/>
          </reference>
        </references>
      </pivotArea>
    </format>
    <format dxfId="2763">
      <pivotArea dataOnly="0" labelOnly="1" fieldPosition="0">
        <references count="2">
          <reference field="0" count="1" selected="0">
            <x v="57"/>
          </reference>
          <reference field="2" count="1" defaultSubtotal="1">
            <x v="48"/>
          </reference>
        </references>
      </pivotArea>
    </format>
    <format dxfId="2762">
      <pivotArea dataOnly="0" labelOnly="1" fieldPosition="0">
        <references count="2">
          <reference field="0" count="1" selected="0">
            <x v="58"/>
          </reference>
          <reference field="2" count="1" defaultSubtotal="1">
            <x v="15"/>
          </reference>
        </references>
      </pivotArea>
    </format>
    <format dxfId="2761">
      <pivotArea dataOnly="0" labelOnly="1" fieldPosition="0">
        <references count="2">
          <reference field="0" count="1" selected="0">
            <x v="59"/>
          </reference>
          <reference field="2" count="1" defaultSubtotal="1">
            <x v="30"/>
          </reference>
        </references>
      </pivotArea>
    </format>
    <format dxfId="2760">
      <pivotArea dataOnly="0" labelOnly="1" fieldPosition="0">
        <references count="2">
          <reference field="0" count="1" selected="0">
            <x v="60"/>
          </reference>
          <reference field="2" count="1" defaultSubtotal="1">
            <x v="27"/>
          </reference>
        </references>
      </pivotArea>
    </format>
    <format dxfId="2759">
      <pivotArea dataOnly="0" labelOnly="1" fieldPosition="0">
        <references count="2">
          <reference field="0" count="1" selected="0">
            <x v="61"/>
          </reference>
          <reference field="2" count="1" defaultSubtotal="1">
            <x v="1"/>
          </reference>
        </references>
      </pivotArea>
    </format>
    <format dxfId="2758">
      <pivotArea dataOnly="0" labelOnly="1" fieldPosition="0">
        <references count="2">
          <reference field="0" count="1" selected="0">
            <x v="62"/>
          </reference>
          <reference field="2" count="1" defaultSubtotal="1">
            <x v="59"/>
          </reference>
        </references>
      </pivotArea>
    </format>
    <format dxfId="2757">
      <pivotArea dataOnly="0" labelOnly="1" fieldPosition="0">
        <references count="2">
          <reference field="0" count="1" selected="0">
            <x v="63"/>
          </reference>
          <reference field="2" count="1" defaultSubtotal="1">
            <x v="21"/>
          </reference>
        </references>
      </pivotArea>
    </format>
    <format dxfId="2756">
      <pivotArea dataOnly="0" labelOnly="1" fieldPosition="0">
        <references count="2">
          <reference field="0" count="1" selected="0">
            <x v="65"/>
          </reference>
          <reference field="2" count="1" defaultSubtotal="1">
            <x v="11"/>
          </reference>
        </references>
      </pivotArea>
    </format>
    <format dxfId="2755">
      <pivotArea dataOnly="0" labelOnly="1" fieldPosition="0">
        <references count="2">
          <reference field="0" count="1" selected="0">
            <x v="67"/>
          </reference>
          <reference field="2" count="1" defaultSubtotal="1">
            <x v="56"/>
          </reference>
        </references>
      </pivotArea>
    </format>
    <format dxfId="275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753">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752">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2751">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750">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749">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748">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747">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746">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745">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744">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743">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742">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741">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740">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739">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738">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737">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736">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2735">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273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73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73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73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73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72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72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72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72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72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72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72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722">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721">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2720">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2719">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718">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717">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716">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715">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714">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713">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712">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711">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710">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709">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708">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707">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706">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705">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704">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703">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702">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701">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270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69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69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69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696">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695">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694">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693">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692">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691">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690">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689">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688">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687">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686">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685">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2684">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683">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682">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68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68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67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67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677">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2676">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675">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674">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673">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672">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671">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670">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669">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668">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667">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666">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665">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664">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663">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2662">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661">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660">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659">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658">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657">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656">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655">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654">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653">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652">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651">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650">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649">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648">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647">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646">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645">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644">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643">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642">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641">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640">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2639">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2638">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637">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636">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635">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634">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633">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632">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2631">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2630">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262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628">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2627">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626">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625">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624">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623">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622">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621">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620">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619">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618">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617">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616">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615">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614">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613">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612">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611">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610">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609">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260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60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60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60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260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60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60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260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60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59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59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59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59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59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59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59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59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59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59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58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58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58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58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58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58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58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58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58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58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57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57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57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57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57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57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57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57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57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57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56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56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56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56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56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56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56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56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56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56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55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55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55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55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55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554">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2553">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2552">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2551">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550">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549">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548">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547">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546">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545">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544">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543">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2542">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541">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2540">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539">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2538">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2537">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2536">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2535">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534">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2533">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532">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531">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530">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529">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2528">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527">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526">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525">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524">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523">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522">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521">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2520">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519">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518">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2517">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516">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515">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514">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513">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512">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511">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510">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509">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508">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507">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506">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505">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504">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2503">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502">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501">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2500">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499">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498">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2497">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2496">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495">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2494">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2493">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2492">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2491">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2490">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489">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488">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487">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486">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485">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248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48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48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248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48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247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247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2477">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2476">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2475">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247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47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247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2471">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2470">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2469">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2468">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467">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2466">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465">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2464">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463">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462">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461">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460">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459">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2458">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2457">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2456">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2455">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2454">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2453">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452">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451">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245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244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44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447">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446">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2445">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444">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443">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442">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441">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2440">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2439">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2438">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2437">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436">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243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43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43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43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43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43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42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242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42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42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42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42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42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42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42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42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41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241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41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41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415">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241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41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41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41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41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40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40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40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40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40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240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240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240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240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240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239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239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2397">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2396">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2395">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2394">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2393">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392">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2391">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390">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389">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388">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387">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386">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2385">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2384">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2383">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2382">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238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38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237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37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237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37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37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237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37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237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237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37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236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36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36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36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236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36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36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236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236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36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35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235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35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35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235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35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35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235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235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235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234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234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234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234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234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2344">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234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34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34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34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33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33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33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33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33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334">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2333">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332">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331">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2330">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232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32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32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32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32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232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232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232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232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32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31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31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31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231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231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2314">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2313">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2312">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2311">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2310">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2309">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2308">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2307">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306">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305">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304">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303">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302">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301">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300">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299">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298">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2297">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296">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295">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2294">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293">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292">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291">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290">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2289">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2288">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2287">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2286">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2285">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284">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283">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282">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2281">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2280">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2279">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2278">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2277">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2276">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2275">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2274">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227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227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27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27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26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226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26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26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26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226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26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226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26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26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25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25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25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25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225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225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25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25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225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225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224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224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224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224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224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224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24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24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241">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2240">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2239">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238">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23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23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23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23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23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23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231">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2230">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2229">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2228">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2227">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2226">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2225">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224">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223">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2222">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221">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2220">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219">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2218">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217">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216">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215">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214">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2213">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212">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211">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210">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209">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208">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207">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20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20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20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203">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2202">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201">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2200">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2199">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2198">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2197">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196">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2195">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194">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2193">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2192">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191">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190">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2189">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188">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2187">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186">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2185">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184">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183">
      <pivotArea field="4" type="button" dataOnly="0" labelOnly="1" outline="0" axis="axisRow" fieldPosition="4"/>
    </format>
    <format dxfId="2182">
      <pivotArea dataOnly="0" labelOnly="1" grandRow="1" outline="0" fieldPosition="0"/>
    </format>
    <format dxfId="2181">
      <pivotArea dataOnly="0" labelOnly="1" fieldPosition="0">
        <references count="2">
          <reference field="0" count="1" selected="0">
            <x v="0"/>
          </reference>
          <reference field="2" count="1" defaultSubtotal="1">
            <x v="9"/>
          </reference>
        </references>
      </pivotArea>
    </format>
    <format dxfId="2180">
      <pivotArea dataOnly="0" labelOnly="1" fieldPosition="0">
        <references count="2">
          <reference field="0" count="1" selected="0">
            <x v="1"/>
          </reference>
          <reference field="2" count="1" defaultSubtotal="1">
            <x v="67"/>
          </reference>
        </references>
      </pivotArea>
    </format>
    <format dxfId="2179">
      <pivotArea dataOnly="0" labelOnly="1" fieldPosition="0">
        <references count="2">
          <reference field="0" count="1" selected="0">
            <x v="2"/>
          </reference>
          <reference field="2" count="1" defaultSubtotal="1">
            <x v="8"/>
          </reference>
        </references>
      </pivotArea>
    </format>
    <format dxfId="2178">
      <pivotArea dataOnly="0" labelOnly="1" fieldPosition="0">
        <references count="2">
          <reference field="0" count="1" selected="0">
            <x v="3"/>
          </reference>
          <reference field="2" count="1" defaultSubtotal="1">
            <x v="20"/>
          </reference>
        </references>
      </pivotArea>
    </format>
    <format dxfId="2177">
      <pivotArea dataOnly="0" labelOnly="1" fieldPosition="0">
        <references count="2">
          <reference field="0" count="1" selected="0">
            <x v="4"/>
          </reference>
          <reference field="2" count="1" defaultSubtotal="1">
            <x v="47"/>
          </reference>
        </references>
      </pivotArea>
    </format>
    <format dxfId="2176">
      <pivotArea dataOnly="0" labelOnly="1" fieldPosition="0">
        <references count="2">
          <reference field="0" count="1" selected="0">
            <x v="5"/>
          </reference>
          <reference field="2" count="1" defaultSubtotal="1">
            <x v="2"/>
          </reference>
        </references>
      </pivotArea>
    </format>
    <format dxfId="2175">
      <pivotArea dataOnly="0" labelOnly="1" fieldPosition="0">
        <references count="2">
          <reference field="0" count="1" selected="0">
            <x v="6"/>
          </reference>
          <reference field="2" count="1" defaultSubtotal="1">
            <x v="43"/>
          </reference>
        </references>
      </pivotArea>
    </format>
    <format dxfId="2174">
      <pivotArea dataOnly="0" labelOnly="1" fieldPosition="0">
        <references count="2">
          <reference field="0" count="1" selected="0">
            <x v="7"/>
          </reference>
          <reference field="2" count="1" defaultSubtotal="1">
            <x v="17"/>
          </reference>
        </references>
      </pivotArea>
    </format>
    <format dxfId="2173">
      <pivotArea dataOnly="0" labelOnly="1" fieldPosition="0">
        <references count="2">
          <reference field="0" count="1" selected="0">
            <x v="8"/>
          </reference>
          <reference field="2" count="1" defaultSubtotal="1">
            <x v="26"/>
          </reference>
        </references>
      </pivotArea>
    </format>
    <format dxfId="2172">
      <pivotArea dataOnly="0" labelOnly="1" fieldPosition="0">
        <references count="2">
          <reference field="0" count="1" selected="0">
            <x v="9"/>
          </reference>
          <reference field="2" count="1" defaultSubtotal="1">
            <x v="13"/>
          </reference>
        </references>
      </pivotArea>
    </format>
    <format dxfId="2171">
      <pivotArea dataOnly="0" labelOnly="1" fieldPosition="0">
        <references count="2">
          <reference field="0" count="1" selected="0">
            <x v="10"/>
          </reference>
          <reference field="2" count="1" defaultSubtotal="1">
            <x v="41"/>
          </reference>
        </references>
      </pivotArea>
    </format>
    <format dxfId="2170">
      <pivotArea dataOnly="0" labelOnly="1" fieldPosition="0">
        <references count="2">
          <reference field="0" count="1" selected="0">
            <x v="11"/>
          </reference>
          <reference field="2" count="1" defaultSubtotal="1">
            <x v="54"/>
          </reference>
        </references>
      </pivotArea>
    </format>
    <format dxfId="2169">
      <pivotArea dataOnly="0" labelOnly="1" fieldPosition="0">
        <references count="2">
          <reference field="0" count="1" selected="0">
            <x v="12"/>
          </reference>
          <reference field="2" count="1" defaultSubtotal="1">
            <x v="22"/>
          </reference>
        </references>
      </pivotArea>
    </format>
    <format dxfId="2168">
      <pivotArea dataOnly="0" labelOnly="1" fieldPosition="0">
        <references count="2">
          <reference field="0" count="1" selected="0">
            <x v="13"/>
          </reference>
          <reference field="2" count="1" defaultSubtotal="1">
            <x v="16"/>
          </reference>
        </references>
      </pivotArea>
    </format>
    <format dxfId="2167">
      <pivotArea dataOnly="0" labelOnly="1" fieldPosition="0">
        <references count="2">
          <reference field="0" count="1" selected="0">
            <x v="14"/>
          </reference>
          <reference field="2" count="1" defaultSubtotal="1">
            <x v="4"/>
          </reference>
        </references>
      </pivotArea>
    </format>
    <format dxfId="2166">
      <pivotArea dataOnly="0" labelOnly="1" fieldPosition="0">
        <references count="2">
          <reference field="0" count="1" selected="0">
            <x v="15"/>
          </reference>
          <reference field="2" count="1" defaultSubtotal="1">
            <x v="42"/>
          </reference>
        </references>
      </pivotArea>
    </format>
    <format dxfId="2165">
      <pivotArea dataOnly="0" labelOnly="1" fieldPosition="0">
        <references count="2">
          <reference field="0" count="1" selected="0">
            <x v="16"/>
          </reference>
          <reference field="2" count="1" defaultSubtotal="1">
            <x v="36"/>
          </reference>
        </references>
      </pivotArea>
    </format>
    <format dxfId="2164">
      <pivotArea dataOnly="0" labelOnly="1" fieldPosition="0">
        <references count="2">
          <reference field="0" count="1" selected="0">
            <x v="17"/>
          </reference>
          <reference field="2" count="1" defaultSubtotal="1">
            <x v="5"/>
          </reference>
        </references>
      </pivotArea>
    </format>
    <format dxfId="2163">
      <pivotArea dataOnly="0" labelOnly="1" fieldPosition="0">
        <references count="2">
          <reference field="0" count="1" selected="0">
            <x v="18"/>
          </reference>
          <reference field="2" count="1" defaultSubtotal="1">
            <x v="33"/>
          </reference>
        </references>
      </pivotArea>
    </format>
    <format dxfId="2162">
      <pivotArea dataOnly="0" labelOnly="1" fieldPosition="0">
        <references count="2">
          <reference field="0" count="1" selected="0">
            <x v="19"/>
          </reference>
          <reference field="2" count="1" defaultSubtotal="1">
            <x v="0"/>
          </reference>
        </references>
      </pivotArea>
    </format>
    <format dxfId="2161">
      <pivotArea dataOnly="0" labelOnly="1" fieldPosition="0">
        <references count="2">
          <reference field="0" count="1" selected="0">
            <x v="20"/>
          </reference>
          <reference field="2" count="1" defaultSubtotal="1">
            <x v="46"/>
          </reference>
        </references>
      </pivotArea>
    </format>
    <format dxfId="2160">
      <pivotArea dataOnly="0" labelOnly="1" fieldPosition="0">
        <references count="2">
          <reference field="0" count="1" selected="0">
            <x v="21"/>
          </reference>
          <reference field="2" count="1" defaultSubtotal="1">
            <x v="31"/>
          </reference>
        </references>
      </pivotArea>
    </format>
    <format dxfId="2159">
      <pivotArea dataOnly="0" labelOnly="1" fieldPosition="0">
        <references count="2">
          <reference field="0" count="1" selected="0">
            <x v="22"/>
          </reference>
          <reference field="2" count="1" defaultSubtotal="1">
            <x v="34"/>
          </reference>
        </references>
      </pivotArea>
    </format>
    <format dxfId="2158">
      <pivotArea dataOnly="0" labelOnly="1" fieldPosition="0">
        <references count="2">
          <reference field="0" count="1" selected="0">
            <x v="23"/>
          </reference>
          <reference field="2" count="1" defaultSubtotal="1">
            <x v="52"/>
          </reference>
        </references>
      </pivotArea>
    </format>
    <format dxfId="2157">
      <pivotArea dataOnly="0" labelOnly="1" fieldPosition="0">
        <references count="2">
          <reference field="0" count="1" selected="0">
            <x v="24"/>
          </reference>
          <reference field="2" count="1" defaultSubtotal="1">
            <x v="40"/>
          </reference>
        </references>
      </pivotArea>
    </format>
    <format dxfId="2156">
      <pivotArea dataOnly="0" labelOnly="1" fieldPosition="0">
        <references count="2">
          <reference field="0" count="1" selected="0">
            <x v="25"/>
          </reference>
          <reference field="2" count="1" defaultSubtotal="1">
            <x v="50"/>
          </reference>
        </references>
      </pivotArea>
    </format>
    <format dxfId="2155">
      <pivotArea dataOnly="0" labelOnly="1" fieldPosition="0">
        <references count="2">
          <reference field="0" count="1" selected="0">
            <x v="26"/>
          </reference>
          <reference field="2" count="1" defaultSubtotal="1">
            <x v="49"/>
          </reference>
        </references>
      </pivotArea>
    </format>
    <format dxfId="2154">
      <pivotArea dataOnly="0" labelOnly="1" fieldPosition="0">
        <references count="2">
          <reference field="0" count="1" selected="0">
            <x v="27"/>
          </reference>
          <reference field="2" count="1" defaultSubtotal="1">
            <x v="39"/>
          </reference>
        </references>
      </pivotArea>
    </format>
    <format dxfId="2153">
      <pivotArea dataOnly="0" labelOnly="1" fieldPosition="0">
        <references count="2">
          <reference field="0" count="1" selected="0">
            <x v="28"/>
          </reference>
          <reference field="2" count="1" defaultSubtotal="1">
            <x v="58"/>
          </reference>
        </references>
      </pivotArea>
    </format>
    <format dxfId="2152">
      <pivotArea dataOnly="0" labelOnly="1" fieldPosition="0">
        <references count="2">
          <reference field="0" count="1" selected="0">
            <x v="29"/>
          </reference>
          <reference field="2" count="1" defaultSubtotal="1">
            <x v="66"/>
          </reference>
        </references>
      </pivotArea>
    </format>
    <format dxfId="2151">
      <pivotArea dataOnly="0" labelOnly="1" fieldPosition="0">
        <references count="2">
          <reference field="0" count="1" selected="0">
            <x v="30"/>
          </reference>
          <reference field="2" count="1" defaultSubtotal="1">
            <x v="65"/>
          </reference>
        </references>
      </pivotArea>
    </format>
    <format dxfId="2150">
      <pivotArea dataOnly="0" labelOnly="1" fieldPosition="0">
        <references count="2">
          <reference field="0" count="1" selected="0">
            <x v="31"/>
          </reference>
          <reference field="2" count="1" defaultSubtotal="1">
            <x v="35"/>
          </reference>
        </references>
      </pivotArea>
    </format>
    <format dxfId="2149">
      <pivotArea dataOnly="0" labelOnly="1" fieldPosition="0">
        <references count="2">
          <reference field="0" count="1" selected="0">
            <x v="32"/>
          </reference>
          <reference field="2" count="1" defaultSubtotal="1">
            <x v="10"/>
          </reference>
        </references>
      </pivotArea>
    </format>
    <format dxfId="2148">
      <pivotArea dataOnly="0" labelOnly="1" fieldPosition="0">
        <references count="2">
          <reference field="0" count="1" selected="0">
            <x v="33"/>
          </reference>
          <reference field="2" count="1" defaultSubtotal="1">
            <x v="38"/>
          </reference>
        </references>
      </pivotArea>
    </format>
    <format dxfId="2147">
      <pivotArea dataOnly="0" labelOnly="1" fieldPosition="0">
        <references count="2">
          <reference field="0" count="1" selected="0">
            <x v="34"/>
          </reference>
          <reference field="2" count="1" defaultSubtotal="1">
            <x v="18"/>
          </reference>
        </references>
      </pivotArea>
    </format>
    <format dxfId="2146">
      <pivotArea dataOnly="0" labelOnly="1" fieldPosition="0">
        <references count="2">
          <reference field="0" count="1" selected="0">
            <x v="35"/>
          </reference>
          <reference field="2" count="1" defaultSubtotal="1">
            <x v="57"/>
          </reference>
        </references>
      </pivotArea>
    </format>
    <format dxfId="2145">
      <pivotArea dataOnly="0" labelOnly="1" fieldPosition="0">
        <references count="2">
          <reference field="0" count="1" selected="0">
            <x v="36"/>
          </reference>
          <reference field="2" count="1" defaultSubtotal="1">
            <x v="55"/>
          </reference>
        </references>
      </pivotArea>
    </format>
    <format dxfId="2144">
      <pivotArea dataOnly="0" labelOnly="1" fieldPosition="0">
        <references count="2">
          <reference field="0" count="1" selected="0">
            <x v="37"/>
          </reference>
          <reference field="2" count="1" defaultSubtotal="1">
            <x v="61"/>
          </reference>
        </references>
      </pivotArea>
    </format>
    <format dxfId="2143">
      <pivotArea dataOnly="0" labelOnly="1" fieldPosition="0">
        <references count="2">
          <reference field="0" count="1" selected="0">
            <x v="38"/>
          </reference>
          <reference field="2" count="1" defaultSubtotal="1">
            <x v="19"/>
          </reference>
        </references>
      </pivotArea>
    </format>
    <format dxfId="2142">
      <pivotArea dataOnly="0" labelOnly="1" fieldPosition="0">
        <references count="2">
          <reference field="0" count="1" selected="0">
            <x v="39"/>
          </reference>
          <reference field="2" count="1" defaultSubtotal="1">
            <x v="3"/>
          </reference>
        </references>
      </pivotArea>
    </format>
    <format dxfId="2141">
      <pivotArea dataOnly="0" labelOnly="1" fieldPosition="0">
        <references count="2">
          <reference field="0" count="1" selected="0">
            <x v="40"/>
          </reference>
          <reference field="2" count="1" defaultSubtotal="1">
            <x v="62"/>
          </reference>
        </references>
      </pivotArea>
    </format>
    <format dxfId="2140">
      <pivotArea dataOnly="0" labelOnly="1" fieldPosition="0">
        <references count="2">
          <reference field="0" count="1" selected="0">
            <x v="41"/>
          </reference>
          <reference field="2" count="1" defaultSubtotal="1">
            <x v="51"/>
          </reference>
        </references>
      </pivotArea>
    </format>
    <format dxfId="2139">
      <pivotArea dataOnly="0" labelOnly="1" fieldPosition="0">
        <references count="2">
          <reference field="0" count="1" selected="0">
            <x v="42"/>
          </reference>
          <reference field="2" count="1" defaultSubtotal="1">
            <x v="28"/>
          </reference>
        </references>
      </pivotArea>
    </format>
    <format dxfId="2138">
      <pivotArea dataOnly="0" labelOnly="1" fieldPosition="0">
        <references count="2">
          <reference field="0" count="1" selected="0">
            <x v="43"/>
          </reference>
          <reference field="2" count="1" defaultSubtotal="1">
            <x v="53"/>
          </reference>
        </references>
      </pivotArea>
    </format>
    <format dxfId="2137">
      <pivotArea dataOnly="0" labelOnly="1" fieldPosition="0">
        <references count="2">
          <reference field="0" count="1" selected="0">
            <x v="44"/>
          </reference>
          <reference field="2" count="1" defaultSubtotal="1">
            <x v="7"/>
          </reference>
        </references>
      </pivotArea>
    </format>
    <format dxfId="2136">
      <pivotArea dataOnly="0" labelOnly="1" fieldPosition="0">
        <references count="2">
          <reference field="0" count="1" selected="0">
            <x v="45"/>
          </reference>
          <reference field="2" count="1" defaultSubtotal="1">
            <x v="29"/>
          </reference>
        </references>
      </pivotArea>
    </format>
    <format dxfId="2135">
      <pivotArea dataOnly="0" labelOnly="1" fieldPosition="0">
        <references count="2">
          <reference field="0" count="1" selected="0">
            <x v="46"/>
          </reference>
          <reference field="2" count="1" defaultSubtotal="1">
            <x v="25"/>
          </reference>
        </references>
      </pivotArea>
    </format>
    <format dxfId="2134">
      <pivotArea dataOnly="0" labelOnly="1" fieldPosition="0">
        <references count="2">
          <reference field="0" count="1" selected="0">
            <x v="47"/>
          </reference>
          <reference field="2" count="1" defaultSubtotal="1">
            <x v="24"/>
          </reference>
        </references>
      </pivotArea>
    </format>
    <format dxfId="2133">
      <pivotArea dataOnly="0" labelOnly="1" fieldPosition="0">
        <references count="2">
          <reference field="0" count="1" selected="0">
            <x v="48"/>
          </reference>
          <reference field="2" count="1" defaultSubtotal="1">
            <x v="12"/>
          </reference>
        </references>
      </pivotArea>
    </format>
    <format dxfId="2132">
      <pivotArea dataOnly="0" labelOnly="1" fieldPosition="0">
        <references count="2">
          <reference field="0" count="1" selected="0">
            <x v="49"/>
          </reference>
          <reference field="2" count="1" defaultSubtotal="1">
            <x v="37"/>
          </reference>
        </references>
      </pivotArea>
    </format>
    <format dxfId="2131">
      <pivotArea dataOnly="0" labelOnly="1" fieldPosition="0">
        <references count="2">
          <reference field="0" count="1" selected="0">
            <x v="50"/>
          </reference>
          <reference field="2" count="1" defaultSubtotal="1">
            <x v="32"/>
          </reference>
        </references>
      </pivotArea>
    </format>
    <format dxfId="2130">
      <pivotArea dataOnly="0" labelOnly="1" fieldPosition="0">
        <references count="2">
          <reference field="0" count="1" selected="0">
            <x v="51"/>
          </reference>
          <reference field="2" count="1" defaultSubtotal="1">
            <x v="6"/>
          </reference>
        </references>
      </pivotArea>
    </format>
    <format dxfId="2129">
      <pivotArea dataOnly="0" labelOnly="1" fieldPosition="0">
        <references count="2">
          <reference field="0" count="1" selected="0">
            <x v="52"/>
          </reference>
          <reference field="2" count="1" defaultSubtotal="1">
            <x v="44"/>
          </reference>
        </references>
      </pivotArea>
    </format>
    <format dxfId="2128">
      <pivotArea dataOnly="0" labelOnly="1" fieldPosition="0">
        <references count="2">
          <reference field="0" count="1" selected="0">
            <x v="53"/>
          </reference>
          <reference field="2" count="1" defaultSubtotal="1">
            <x v="23"/>
          </reference>
        </references>
      </pivotArea>
    </format>
    <format dxfId="2127">
      <pivotArea dataOnly="0" labelOnly="1" fieldPosition="0">
        <references count="2">
          <reference field="0" count="1" selected="0">
            <x v="54"/>
          </reference>
          <reference field="2" count="1" defaultSubtotal="1">
            <x v="14"/>
          </reference>
        </references>
      </pivotArea>
    </format>
    <format dxfId="2126">
      <pivotArea dataOnly="0" labelOnly="1" fieldPosition="0">
        <references count="2">
          <reference field="0" count="1" selected="0">
            <x v="55"/>
          </reference>
          <reference field="2" count="1" defaultSubtotal="1">
            <x v="63"/>
          </reference>
        </references>
      </pivotArea>
    </format>
    <format dxfId="2125">
      <pivotArea dataOnly="0" labelOnly="1" fieldPosition="0">
        <references count="2">
          <reference field="0" count="1" selected="0">
            <x v="56"/>
          </reference>
          <reference field="2" count="1" defaultSubtotal="1">
            <x v="64"/>
          </reference>
        </references>
      </pivotArea>
    </format>
    <format dxfId="2124">
      <pivotArea dataOnly="0" labelOnly="1" fieldPosition="0">
        <references count="2">
          <reference field="0" count="1" selected="0">
            <x v="57"/>
          </reference>
          <reference field="2" count="1" defaultSubtotal="1">
            <x v="48"/>
          </reference>
        </references>
      </pivotArea>
    </format>
    <format dxfId="2123">
      <pivotArea dataOnly="0" labelOnly="1" fieldPosition="0">
        <references count="2">
          <reference field="0" count="1" selected="0">
            <x v="58"/>
          </reference>
          <reference field="2" count="1" defaultSubtotal="1">
            <x v="15"/>
          </reference>
        </references>
      </pivotArea>
    </format>
    <format dxfId="2122">
      <pivotArea dataOnly="0" labelOnly="1" fieldPosition="0">
        <references count="2">
          <reference field="0" count="1" selected="0">
            <x v="59"/>
          </reference>
          <reference field="2" count="1" defaultSubtotal="1">
            <x v="30"/>
          </reference>
        </references>
      </pivotArea>
    </format>
    <format dxfId="2121">
      <pivotArea dataOnly="0" labelOnly="1" fieldPosition="0">
        <references count="2">
          <reference field="0" count="1" selected="0">
            <x v="60"/>
          </reference>
          <reference field="2" count="1" defaultSubtotal="1">
            <x v="27"/>
          </reference>
        </references>
      </pivotArea>
    </format>
    <format dxfId="2120">
      <pivotArea dataOnly="0" labelOnly="1" fieldPosition="0">
        <references count="2">
          <reference field="0" count="1" selected="0">
            <x v="61"/>
          </reference>
          <reference field="2" count="1" defaultSubtotal="1">
            <x v="1"/>
          </reference>
        </references>
      </pivotArea>
    </format>
    <format dxfId="2119">
      <pivotArea dataOnly="0" labelOnly="1" fieldPosition="0">
        <references count="2">
          <reference field="0" count="1" selected="0">
            <x v="62"/>
          </reference>
          <reference field="2" count="1" defaultSubtotal="1">
            <x v="59"/>
          </reference>
        </references>
      </pivotArea>
    </format>
    <format dxfId="2118">
      <pivotArea dataOnly="0" labelOnly="1" fieldPosition="0">
        <references count="2">
          <reference field="0" count="1" selected="0">
            <x v="63"/>
          </reference>
          <reference field="2" count="1" defaultSubtotal="1">
            <x v="21"/>
          </reference>
        </references>
      </pivotArea>
    </format>
    <format dxfId="2117">
      <pivotArea dataOnly="0" labelOnly="1" fieldPosition="0">
        <references count="2">
          <reference field="0" count="1" selected="0">
            <x v="65"/>
          </reference>
          <reference field="2" count="1" defaultSubtotal="1">
            <x v="11"/>
          </reference>
        </references>
      </pivotArea>
    </format>
    <format dxfId="2116">
      <pivotArea dataOnly="0" labelOnly="1" fieldPosition="0">
        <references count="2">
          <reference field="0" count="1" selected="0">
            <x v="67"/>
          </reference>
          <reference field="2" count="1" defaultSubtotal="1">
            <x v="56"/>
          </reference>
        </references>
      </pivotArea>
    </format>
    <format dxfId="2115">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114">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113">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2112">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111">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110">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109">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108">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107">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106">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105">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104">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103">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102">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101">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100">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099">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098">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097">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2096">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209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09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09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09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09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09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08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08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08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08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08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08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08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082">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2081">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2080">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079">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078">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077">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076">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075">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074">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073">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072">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071">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070">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069">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068">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067">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066">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065">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064">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063">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062">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2061">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060">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059">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058">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057">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056">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055">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054">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053">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052">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051">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050">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049">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048">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047">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046">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2045">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044">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043">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042">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041">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040">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039">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038">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203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03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035">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034">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033">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032">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031">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03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02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02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02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02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02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024">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2023">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022">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021">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020">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019">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018">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017">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016">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015">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014">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013">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012">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011">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010">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009">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008">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007">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006">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005">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004">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003">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002">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001">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2000">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999">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998">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997">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996">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995">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994">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993">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992">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991">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990">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989">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198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98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98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98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98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98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98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98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98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97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97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97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97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97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97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97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97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97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970">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969">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968">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967">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966">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965">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964">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963">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962">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961">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960">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959">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958">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957">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956">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955">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954">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953">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952">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951">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950">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949">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948">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947">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946">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945">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944">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943">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942">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941">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940">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939">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938">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937">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936">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935">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934">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933">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932">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931">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930">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929">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928">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927">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926">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925">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924">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923">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922">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921">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920">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919">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918">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917">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916">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915">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914">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913">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912">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911">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910">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909">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908">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907">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906">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905">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904">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903">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902">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901">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900">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899">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898">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897">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896">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895">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894">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893">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892">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891">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890">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889">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88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88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88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88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88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88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882">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881">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880">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879">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878">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877">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876">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875">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874">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873">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872">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871">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870">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869">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868">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867">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866">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865">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864">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863">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862">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861">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860">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859">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858">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857">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856">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855">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854">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853">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852">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851">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850">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849">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848">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847">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846">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845">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844">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843">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842">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841">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840">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839">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838">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837">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836">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83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834">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833">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832">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83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83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829">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828">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827">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826">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825">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824">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823">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822">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821">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820">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819">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818">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817">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816">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815">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814">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813">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812">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811">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810">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809">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808">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807">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806">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805">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804">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803">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802">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801">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800">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799">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798">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797">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796">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795">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794">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793">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792">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791">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790">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789">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788">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787">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786">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785">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784">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783">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782">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781">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780">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779">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778">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777">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776">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775">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774">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773">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772">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771">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770">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769">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768">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767">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766">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765">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764">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763">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762">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761">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760">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759">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758">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757">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756">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755">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754">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753">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752">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751">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750">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749">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748">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747">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746">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745">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744">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743">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742">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741">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740">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739">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738">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737">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736">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735">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734">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733">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732">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731">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730">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729">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728">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727">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726">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725">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724">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723">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722">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721">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720">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719">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718">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717">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716">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715">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714">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713">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712">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711">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710">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709">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708">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707">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706">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705">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70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70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70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70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70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69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69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69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69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69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69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69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69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69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69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68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68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68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68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68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68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68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68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68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68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67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67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67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67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67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67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67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67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671">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670">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669">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668">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667">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666">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665">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664">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663">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662">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661">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660">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659">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658">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657">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656">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655">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654">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653">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652">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651">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650">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649">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648">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647">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646">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645">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644">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643">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642">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641">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640">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639">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638">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637">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636">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635">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634">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633">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632">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631">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630">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629">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628">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627">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626">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625">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624">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623">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622">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621">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620">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619">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618">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617">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616">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615">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614">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613">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612">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611">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61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60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60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60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606">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605">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604">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603">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602">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60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60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59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59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59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59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59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59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59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59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59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59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589">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588">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587">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586">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585">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584">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583">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582">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581">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580">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579">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578">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577">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576">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575">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574">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573">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572">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571">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570">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569">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568">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567">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566">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565">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564">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563">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562">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561">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560">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559">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558">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557">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556">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555">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554">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553">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552">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551">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550">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549">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548">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547">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546">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545">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544">
      <pivotArea field="4" type="button" dataOnly="0" labelOnly="1" outline="0" axis="axisRow" fieldPosition="4"/>
    </format>
    <format dxfId="1543">
      <pivotArea dataOnly="0" labelOnly="1" grandRow="1" outline="0" fieldPosition="0"/>
    </format>
    <format dxfId="1542">
      <pivotArea dataOnly="0" labelOnly="1" fieldPosition="0">
        <references count="2">
          <reference field="0" count="1" selected="0">
            <x v="0"/>
          </reference>
          <reference field="2" count="1" defaultSubtotal="1">
            <x v="9"/>
          </reference>
        </references>
      </pivotArea>
    </format>
    <format dxfId="1541">
      <pivotArea dataOnly="0" labelOnly="1" fieldPosition="0">
        <references count="2">
          <reference field="0" count="1" selected="0">
            <x v="1"/>
          </reference>
          <reference field="2" count="1" defaultSubtotal="1">
            <x v="67"/>
          </reference>
        </references>
      </pivotArea>
    </format>
    <format dxfId="1540">
      <pivotArea dataOnly="0" labelOnly="1" fieldPosition="0">
        <references count="2">
          <reference field="0" count="1" selected="0">
            <x v="2"/>
          </reference>
          <reference field="2" count="1" defaultSubtotal="1">
            <x v="8"/>
          </reference>
        </references>
      </pivotArea>
    </format>
    <format dxfId="1539">
      <pivotArea dataOnly="0" labelOnly="1" fieldPosition="0">
        <references count="2">
          <reference field="0" count="1" selected="0">
            <x v="3"/>
          </reference>
          <reference field="2" count="1" defaultSubtotal="1">
            <x v="20"/>
          </reference>
        </references>
      </pivotArea>
    </format>
    <format dxfId="1538">
      <pivotArea dataOnly="0" labelOnly="1" fieldPosition="0">
        <references count="2">
          <reference field="0" count="1" selected="0">
            <x v="4"/>
          </reference>
          <reference field="2" count="1" defaultSubtotal="1">
            <x v="47"/>
          </reference>
        </references>
      </pivotArea>
    </format>
    <format dxfId="1537">
      <pivotArea dataOnly="0" labelOnly="1" fieldPosition="0">
        <references count="2">
          <reference field="0" count="1" selected="0">
            <x v="5"/>
          </reference>
          <reference field="2" count="1" defaultSubtotal="1">
            <x v="2"/>
          </reference>
        </references>
      </pivotArea>
    </format>
    <format dxfId="1536">
      <pivotArea dataOnly="0" labelOnly="1" fieldPosition="0">
        <references count="2">
          <reference field="0" count="1" selected="0">
            <x v="6"/>
          </reference>
          <reference field="2" count="1" defaultSubtotal="1">
            <x v="43"/>
          </reference>
        </references>
      </pivotArea>
    </format>
    <format dxfId="1535">
      <pivotArea dataOnly="0" labelOnly="1" fieldPosition="0">
        <references count="2">
          <reference field="0" count="1" selected="0">
            <x v="7"/>
          </reference>
          <reference field="2" count="1" defaultSubtotal="1">
            <x v="17"/>
          </reference>
        </references>
      </pivotArea>
    </format>
    <format dxfId="1534">
      <pivotArea dataOnly="0" labelOnly="1" fieldPosition="0">
        <references count="2">
          <reference field="0" count="1" selected="0">
            <x v="8"/>
          </reference>
          <reference field="2" count="1" defaultSubtotal="1">
            <x v="26"/>
          </reference>
        </references>
      </pivotArea>
    </format>
    <format dxfId="1533">
      <pivotArea dataOnly="0" labelOnly="1" fieldPosition="0">
        <references count="2">
          <reference field="0" count="1" selected="0">
            <x v="9"/>
          </reference>
          <reference field="2" count="1" defaultSubtotal="1">
            <x v="13"/>
          </reference>
        </references>
      </pivotArea>
    </format>
    <format dxfId="1532">
      <pivotArea dataOnly="0" labelOnly="1" fieldPosition="0">
        <references count="2">
          <reference field="0" count="1" selected="0">
            <x v="10"/>
          </reference>
          <reference field="2" count="1" defaultSubtotal="1">
            <x v="41"/>
          </reference>
        </references>
      </pivotArea>
    </format>
    <format dxfId="1531">
      <pivotArea dataOnly="0" labelOnly="1" fieldPosition="0">
        <references count="2">
          <reference field="0" count="1" selected="0">
            <x v="11"/>
          </reference>
          <reference field="2" count="1" defaultSubtotal="1">
            <x v="54"/>
          </reference>
        </references>
      </pivotArea>
    </format>
    <format dxfId="1530">
      <pivotArea dataOnly="0" labelOnly="1" fieldPosition="0">
        <references count="2">
          <reference field="0" count="1" selected="0">
            <x v="12"/>
          </reference>
          <reference field="2" count="1" defaultSubtotal="1">
            <x v="22"/>
          </reference>
        </references>
      </pivotArea>
    </format>
    <format dxfId="1529">
      <pivotArea dataOnly="0" labelOnly="1" fieldPosition="0">
        <references count="2">
          <reference field="0" count="1" selected="0">
            <x v="13"/>
          </reference>
          <reference field="2" count="1" defaultSubtotal="1">
            <x v="16"/>
          </reference>
        </references>
      </pivotArea>
    </format>
    <format dxfId="1528">
      <pivotArea dataOnly="0" labelOnly="1" fieldPosition="0">
        <references count="2">
          <reference field="0" count="1" selected="0">
            <x v="14"/>
          </reference>
          <reference field="2" count="1" defaultSubtotal="1">
            <x v="4"/>
          </reference>
        </references>
      </pivotArea>
    </format>
    <format dxfId="1527">
      <pivotArea dataOnly="0" labelOnly="1" fieldPosition="0">
        <references count="2">
          <reference field="0" count="1" selected="0">
            <x v="15"/>
          </reference>
          <reference field="2" count="1" defaultSubtotal="1">
            <x v="42"/>
          </reference>
        </references>
      </pivotArea>
    </format>
    <format dxfId="1526">
      <pivotArea dataOnly="0" labelOnly="1" fieldPosition="0">
        <references count="2">
          <reference field="0" count="1" selected="0">
            <x v="16"/>
          </reference>
          <reference field="2" count="1" defaultSubtotal="1">
            <x v="36"/>
          </reference>
        </references>
      </pivotArea>
    </format>
    <format dxfId="1525">
      <pivotArea dataOnly="0" labelOnly="1" fieldPosition="0">
        <references count="2">
          <reference field="0" count="1" selected="0">
            <x v="17"/>
          </reference>
          <reference field="2" count="1" defaultSubtotal="1">
            <x v="5"/>
          </reference>
        </references>
      </pivotArea>
    </format>
    <format dxfId="1524">
      <pivotArea dataOnly="0" labelOnly="1" fieldPosition="0">
        <references count="2">
          <reference field="0" count="1" selected="0">
            <x v="18"/>
          </reference>
          <reference field="2" count="1" defaultSubtotal="1">
            <x v="33"/>
          </reference>
        </references>
      </pivotArea>
    </format>
    <format dxfId="1523">
      <pivotArea dataOnly="0" labelOnly="1" fieldPosition="0">
        <references count="2">
          <reference field="0" count="1" selected="0">
            <x v="19"/>
          </reference>
          <reference field="2" count="1" defaultSubtotal="1">
            <x v="0"/>
          </reference>
        </references>
      </pivotArea>
    </format>
    <format dxfId="1522">
      <pivotArea dataOnly="0" labelOnly="1" fieldPosition="0">
        <references count="2">
          <reference field="0" count="1" selected="0">
            <x v="20"/>
          </reference>
          <reference field="2" count="1" defaultSubtotal="1">
            <x v="46"/>
          </reference>
        </references>
      </pivotArea>
    </format>
    <format dxfId="1521">
      <pivotArea dataOnly="0" labelOnly="1" fieldPosition="0">
        <references count="2">
          <reference field="0" count="1" selected="0">
            <x v="21"/>
          </reference>
          <reference field="2" count="1" defaultSubtotal="1">
            <x v="31"/>
          </reference>
        </references>
      </pivotArea>
    </format>
    <format dxfId="1520">
      <pivotArea dataOnly="0" labelOnly="1" fieldPosition="0">
        <references count="2">
          <reference field="0" count="1" selected="0">
            <x v="22"/>
          </reference>
          <reference field="2" count="1" defaultSubtotal="1">
            <x v="34"/>
          </reference>
        </references>
      </pivotArea>
    </format>
    <format dxfId="1519">
      <pivotArea dataOnly="0" labelOnly="1" fieldPosition="0">
        <references count="2">
          <reference field="0" count="1" selected="0">
            <x v="23"/>
          </reference>
          <reference field="2" count="1" defaultSubtotal="1">
            <x v="52"/>
          </reference>
        </references>
      </pivotArea>
    </format>
    <format dxfId="1518">
      <pivotArea dataOnly="0" labelOnly="1" fieldPosition="0">
        <references count="2">
          <reference field="0" count="1" selected="0">
            <x v="24"/>
          </reference>
          <reference field="2" count="1" defaultSubtotal="1">
            <x v="40"/>
          </reference>
        </references>
      </pivotArea>
    </format>
    <format dxfId="1517">
      <pivotArea dataOnly="0" labelOnly="1" fieldPosition="0">
        <references count="2">
          <reference field="0" count="1" selected="0">
            <x v="25"/>
          </reference>
          <reference field="2" count="1" defaultSubtotal="1">
            <x v="50"/>
          </reference>
        </references>
      </pivotArea>
    </format>
    <format dxfId="1516">
      <pivotArea dataOnly="0" labelOnly="1" fieldPosition="0">
        <references count="2">
          <reference field="0" count="1" selected="0">
            <x v="26"/>
          </reference>
          <reference field="2" count="1" defaultSubtotal="1">
            <x v="49"/>
          </reference>
        </references>
      </pivotArea>
    </format>
    <format dxfId="1515">
      <pivotArea dataOnly="0" labelOnly="1" fieldPosition="0">
        <references count="2">
          <reference field="0" count="1" selected="0">
            <x v="27"/>
          </reference>
          <reference field="2" count="1" defaultSubtotal="1">
            <x v="39"/>
          </reference>
        </references>
      </pivotArea>
    </format>
    <format dxfId="1514">
      <pivotArea dataOnly="0" labelOnly="1" fieldPosition="0">
        <references count="2">
          <reference field="0" count="1" selected="0">
            <x v="28"/>
          </reference>
          <reference field="2" count="1" defaultSubtotal="1">
            <x v="58"/>
          </reference>
        </references>
      </pivotArea>
    </format>
    <format dxfId="1513">
      <pivotArea dataOnly="0" labelOnly="1" fieldPosition="0">
        <references count="2">
          <reference field="0" count="1" selected="0">
            <x v="29"/>
          </reference>
          <reference field="2" count="1" defaultSubtotal="1">
            <x v="66"/>
          </reference>
        </references>
      </pivotArea>
    </format>
    <format dxfId="1512">
      <pivotArea dataOnly="0" labelOnly="1" fieldPosition="0">
        <references count="2">
          <reference field="0" count="1" selected="0">
            <x v="30"/>
          </reference>
          <reference field="2" count="1" defaultSubtotal="1">
            <x v="65"/>
          </reference>
        </references>
      </pivotArea>
    </format>
    <format dxfId="1511">
      <pivotArea dataOnly="0" labelOnly="1" fieldPosition="0">
        <references count="2">
          <reference field="0" count="1" selected="0">
            <x v="31"/>
          </reference>
          <reference field="2" count="1" defaultSubtotal="1">
            <x v="35"/>
          </reference>
        </references>
      </pivotArea>
    </format>
    <format dxfId="1510">
      <pivotArea dataOnly="0" labelOnly="1" fieldPosition="0">
        <references count="2">
          <reference field="0" count="1" selected="0">
            <x v="32"/>
          </reference>
          <reference field="2" count="1" defaultSubtotal="1">
            <x v="10"/>
          </reference>
        </references>
      </pivotArea>
    </format>
    <format dxfId="1509">
      <pivotArea dataOnly="0" labelOnly="1" fieldPosition="0">
        <references count="2">
          <reference field="0" count="1" selected="0">
            <x v="33"/>
          </reference>
          <reference field="2" count="1" defaultSubtotal="1">
            <x v="38"/>
          </reference>
        </references>
      </pivotArea>
    </format>
    <format dxfId="1508">
      <pivotArea dataOnly="0" labelOnly="1" fieldPosition="0">
        <references count="2">
          <reference field="0" count="1" selected="0">
            <x v="34"/>
          </reference>
          <reference field="2" count="1" defaultSubtotal="1">
            <x v="18"/>
          </reference>
        </references>
      </pivotArea>
    </format>
    <format dxfId="1507">
      <pivotArea dataOnly="0" labelOnly="1" fieldPosition="0">
        <references count="2">
          <reference field="0" count="1" selected="0">
            <x v="35"/>
          </reference>
          <reference field="2" count="1" defaultSubtotal="1">
            <x v="57"/>
          </reference>
        </references>
      </pivotArea>
    </format>
    <format dxfId="1506">
      <pivotArea dataOnly="0" labelOnly="1" fieldPosition="0">
        <references count="2">
          <reference field="0" count="1" selected="0">
            <x v="36"/>
          </reference>
          <reference field="2" count="1" defaultSubtotal="1">
            <x v="55"/>
          </reference>
        </references>
      </pivotArea>
    </format>
    <format dxfId="1505">
      <pivotArea dataOnly="0" labelOnly="1" fieldPosition="0">
        <references count="2">
          <reference field="0" count="1" selected="0">
            <x v="37"/>
          </reference>
          <reference field="2" count="1" defaultSubtotal="1">
            <x v="61"/>
          </reference>
        </references>
      </pivotArea>
    </format>
    <format dxfId="1504">
      <pivotArea dataOnly="0" labelOnly="1" fieldPosition="0">
        <references count="2">
          <reference field="0" count="1" selected="0">
            <x v="38"/>
          </reference>
          <reference field="2" count="1" defaultSubtotal="1">
            <x v="19"/>
          </reference>
        </references>
      </pivotArea>
    </format>
    <format dxfId="1503">
      <pivotArea dataOnly="0" labelOnly="1" fieldPosition="0">
        <references count="2">
          <reference field="0" count="1" selected="0">
            <x v="39"/>
          </reference>
          <reference field="2" count="1" defaultSubtotal="1">
            <x v="3"/>
          </reference>
        </references>
      </pivotArea>
    </format>
    <format dxfId="1502">
      <pivotArea dataOnly="0" labelOnly="1" fieldPosition="0">
        <references count="2">
          <reference field="0" count="1" selected="0">
            <x v="40"/>
          </reference>
          <reference field="2" count="1" defaultSubtotal="1">
            <x v="62"/>
          </reference>
        </references>
      </pivotArea>
    </format>
    <format dxfId="1501">
      <pivotArea dataOnly="0" labelOnly="1" fieldPosition="0">
        <references count="2">
          <reference field="0" count="1" selected="0">
            <x v="41"/>
          </reference>
          <reference field="2" count="1" defaultSubtotal="1">
            <x v="51"/>
          </reference>
        </references>
      </pivotArea>
    </format>
    <format dxfId="1500">
      <pivotArea dataOnly="0" labelOnly="1" fieldPosition="0">
        <references count="2">
          <reference field="0" count="1" selected="0">
            <x v="42"/>
          </reference>
          <reference field="2" count="1" defaultSubtotal="1">
            <x v="28"/>
          </reference>
        </references>
      </pivotArea>
    </format>
    <format dxfId="1499">
      <pivotArea dataOnly="0" labelOnly="1" fieldPosition="0">
        <references count="2">
          <reference field="0" count="1" selected="0">
            <x v="43"/>
          </reference>
          <reference field="2" count="1" defaultSubtotal="1">
            <x v="53"/>
          </reference>
        </references>
      </pivotArea>
    </format>
    <format dxfId="1498">
      <pivotArea dataOnly="0" labelOnly="1" fieldPosition="0">
        <references count="2">
          <reference field="0" count="1" selected="0">
            <x v="44"/>
          </reference>
          <reference field="2" count="1" defaultSubtotal="1">
            <x v="7"/>
          </reference>
        </references>
      </pivotArea>
    </format>
    <format dxfId="1497">
      <pivotArea dataOnly="0" labelOnly="1" fieldPosition="0">
        <references count="2">
          <reference field="0" count="1" selected="0">
            <x v="45"/>
          </reference>
          <reference field="2" count="1" defaultSubtotal="1">
            <x v="29"/>
          </reference>
        </references>
      </pivotArea>
    </format>
    <format dxfId="1496">
      <pivotArea dataOnly="0" labelOnly="1" fieldPosition="0">
        <references count="2">
          <reference field="0" count="1" selected="0">
            <x v="46"/>
          </reference>
          <reference field="2" count="1" defaultSubtotal="1">
            <x v="25"/>
          </reference>
        </references>
      </pivotArea>
    </format>
    <format dxfId="1495">
      <pivotArea dataOnly="0" labelOnly="1" fieldPosition="0">
        <references count="2">
          <reference field="0" count="1" selected="0">
            <x v="47"/>
          </reference>
          <reference field="2" count="1" defaultSubtotal="1">
            <x v="24"/>
          </reference>
        </references>
      </pivotArea>
    </format>
    <format dxfId="1494">
      <pivotArea dataOnly="0" labelOnly="1" fieldPosition="0">
        <references count="2">
          <reference field="0" count="1" selected="0">
            <x v="48"/>
          </reference>
          <reference field="2" count="1" defaultSubtotal="1">
            <x v="12"/>
          </reference>
        </references>
      </pivotArea>
    </format>
    <format dxfId="1493">
      <pivotArea dataOnly="0" labelOnly="1" fieldPosition="0">
        <references count="2">
          <reference field="0" count="1" selected="0">
            <x v="49"/>
          </reference>
          <reference field="2" count="1" defaultSubtotal="1">
            <x v="37"/>
          </reference>
        </references>
      </pivotArea>
    </format>
    <format dxfId="1492">
      <pivotArea dataOnly="0" labelOnly="1" fieldPosition="0">
        <references count="2">
          <reference field="0" count="1" selected="0">
            <x v="50"/>
          </reference>
          <reference field="2" count="1" defaultSubtotal="1">
            <x v="32"/>
          </reference>
        </references>
      </pivotArea>
    </format>
    <format dxfId="1491">
      <pivotArea dataOnly="0" labelOnly="1" fieldPosition="0">
        <references count="2">
          <reference field="0" count="1" selected="0">
            <x v="51"/>
          </reference>
          <reference field="2" count="1" defaultSubtotal="1">
            <x v="6"/>
          </reference>
        </references>
      </pivotArea>
    </format>
    <format dxfId="1490">
      <pivotArea dataOnly="0" labelOnly="1" fieldPosition="0">
        <references count="2">
          <reference field="0" count="1" selected="0">
            <x v="52"/>
          </reference>
          <reference field="2" count="1" defaultSubtotal="1">
            <x v="44"/>
          </reference>
        </references>
      </pivotArea>
    </format>
    <format dxfId="1489">
      <pivotArea dataOnly="0" labelOnly="1" fieldPosition="0">
        <references count="2">
          <reference field="0" count="1" selected="0">
            <x v="53"/>
          </reference>
          <reference field="2" count="1" defaultSubtotal="1">
            <x v="23"/>
          </reference>
        </references>
      </pivotArea>
    </format>
    <format dxfId="1488">
      <pivotArea dataOnly="0" labelOnly="1" fieldPosition="0">
        <references count="2">
          <reference field="0" count="1" selected="0">
            <x v="54"/>
          </reference>
          <reference field="2" count="1" defaultSubtotal="1">
            <x v="14"/>
          </reference>
        </references>
      </pivotArea>
    </format>
    <format dxfId="1487">
      <pivotArea dataOnly="0" labelOnly="1" fieldPosition="0">
        <references count="2">
          <reference field="0" count="1" selected="0">
            <x v="55"/>
          </reference>
          <reference field="2" count="1" defaultSubtotal="1">
            <x v="63"/>
          </reference>
        </references>
      </pivotArea>
    </format>
    <format dxfId="1486">
      <pivotArea dataOnly="0" labelOnly="1" fieldPosition="0">
        <references count="2">
          <reference field="0" count="1" selected="0">
            <x v="56"/>
          </reference>
          <reference field="2" count="1" defaultSubtotal="1">
            <x v="64"/>
          </reference>
        </references>
      </pivotArea>
    </format>
    <format dxfId="1485">
      <pivotArea dataOnly="0" labelOnly="1" fieldPosition="0">
        <references count="2">
          <reference field="0" count="1" selected="0">
            <x v="57"/>
          </reference>
          <reference field="2" count="1" defaultSubtotal="1">
            <x v="48"/>
          </reference>
        </references>
      </pivotArea>
    </format>
    <format dxfId="1484">
      <pivotArea dataOnly="0" labelOnly="1" fieldPosition="0">
        <references count="2">
          <reference field="0" count="1" selected="0">
            <x v="58"/>
          </reference>
          <reference field="2" count="1" defaultSubtotal="1">
            <x v="15"/>
          </reference>
        </references>
      </pivotArea>
    </format>
    <format dxfId="1483">
      <pivotArea dataOnly="0" labelOnly="1" fieldPosition="0">
        <references count="2">
          <reference field="0" count="1" selected="0">
            <x v="59"/>
          </reference>
          <reference field="2" count="1" defaultSubtotal="1">
            <x v="30"/>
          </reference>
        </references>
      </pivotArea>
    </format>
    <format dxfId="1482">
      <pivotArea dataOnly="0" labelOnly="1" fieldPosition="0">
        <references count="2">
          <reference field="0" count="1" selected="0">
            <x v="60"/>
          </reference>
          <reference field="2" count="1" defaultSubtotal="1">
            <x v="27"/>
          </reference>
        </references>
      </pivotArea>
    </format>
    <format dxfId="1481">
      <pivotArea dataOnly="0" labelOnly="1" fieldPosition="0">
        <references count="2">
          <reference field="0" count="1" selected="0">
            <x v="61"/>
          </reference>
          <reference field="2" count="1" defaultSubtotal="1">
            <x v="1"/>
          </reference>
        </references>
      </pivotArea>
    </format>
    <format dxfId="1480">
      <pivotArea dataOnly="0" labelOnly="1" fieldPosition="0">
        <references count="2">
          <reference field="0" count="1" selected="0">
            <x v="62"/>
          </reference>
          <reference field="2" count="1" defaultSubtotal="1">
            <x v="59"/>
          </reference>
        </references>
      </pivotArea>
    </format>
    <format dxfId="1479">
      <pivotArea dataOnly="0" labelOnly="1" fieldPosition="0">
        <references count="2">
          <reference field="0" count="1" selected="0">
            <x v="63"/>
          </reference>
          <reference field="2" count="1" defaultSubtotal="1">
            <x v="21"/>
          </reference>
        </references>
      </pivotArea>
    </format>
    <format dxfId="1478">
      <pivotArea dataOnly="0" labelOnly="1" fieldPosition="0">
        <references count="2">
          <reference field="0" count="1" selected="0">
            <x v="65"/>
          </reference>
          <reference field="2" count="1" defaultSubtotal="1">
            <x v="11"/>
          </reference>
        </references>
      </pivotArea>
    </format>
    <format dxfId="1477">
      <pivotArea dataOnly="0" labelOnly="1" fieldPosition="0">
        <references count="2">
          <reference field="0" count="1" selected="0">
            <x v="67"/>
          </reference>
          <reference field="2" count="1" defaultSubtotal="1">
            <x v="56"/>
          </reference>
        </references>
      </pivotArea>
    </format>
    <format dxfId="147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47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474">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473">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472">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471">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470">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469">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468">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467">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466">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465">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464">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463">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462">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461">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460">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459">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458">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457">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45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455">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454">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453">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452">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451">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450">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449">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448">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44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446">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445">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444">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443">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442">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44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44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43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43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43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43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43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43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43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43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43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43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42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42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42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42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42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42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423">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1422">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421">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420">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419">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418">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417">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416">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415">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414">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41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41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41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41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40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40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407">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40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40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404">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403">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402">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401">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400">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399">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398">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397">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396">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395">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394">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393">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392">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391">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390">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389">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388">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387">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386">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385">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384">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38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38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38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38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37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37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37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37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37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37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373">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372">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371">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370">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369">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368">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367">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366">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365">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364">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363">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362">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361">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36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35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35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35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35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35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354">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353">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352">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351">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350">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1349">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348">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347">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346">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345">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344">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343">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342">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341">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340">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339">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338">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337">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336">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335">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334">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333">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332">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331">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33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32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32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32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32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32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32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32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32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32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32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31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31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31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31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31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31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31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31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31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31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30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30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30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30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30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30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30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30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30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30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29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29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29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29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29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29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29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29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29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29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28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28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28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28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28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28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28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28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28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28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27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27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27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276">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275">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274">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273">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272">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271">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270">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269">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268">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267">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266">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265">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264">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263">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262">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261">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260">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259">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258">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257">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256">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255">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254">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253">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252">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251">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250">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249">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248">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247">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246">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245">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244">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24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24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24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240">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239">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238">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237">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236">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235">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234">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233">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232">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231">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230">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229">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228">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227">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226">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225">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224">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223">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222">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221">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220">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219">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218">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217">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216">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21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21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21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21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21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21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20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20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207">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206">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205">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204">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203">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202">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201">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200">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199">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198">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197">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19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19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19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193">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192">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191">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190">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189">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188">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187">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186">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185">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184">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183">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182">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181">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180">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179">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178">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177">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176">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17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17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17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172">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171">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170">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16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16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16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16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16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16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16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162">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161">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16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15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158">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157">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156">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155">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154">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153">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152">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151">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150">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149">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148">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147">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146">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145">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144">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143">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142">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141">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140">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139">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138">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137">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136">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135">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134">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133">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132">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131">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130">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129">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128">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127">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126">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125">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124">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123">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122">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121">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120">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119">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118">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117">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116">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115">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114">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113">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112">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111">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110">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109">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108">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107">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106">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105">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104">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10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10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10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10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09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09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09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09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09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09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09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09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09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09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08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08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08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08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08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08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08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08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08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08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07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078">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07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07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07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07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07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07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07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07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06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068">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067">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066">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065">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064">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063">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062">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061">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060">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059">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058">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057">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056">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055">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054">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053">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052">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051">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050">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049">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048">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047">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046">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045">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044">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043">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042">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041">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040">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039">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038">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037">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036">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035">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034">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033">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032">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031">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030">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02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02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02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02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02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02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02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02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021">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020">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019">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018">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017">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016">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015">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014">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013">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012">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011">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010">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009">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008">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007">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006">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005">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004">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003">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002">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001">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000">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999">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998">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997">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996">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995">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994">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993">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992">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991">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990">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989">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988">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98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98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98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98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98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98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98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98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97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97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97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97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97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97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973">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972">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971">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970">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969">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968">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967">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96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96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96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96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96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96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96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959">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958">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957">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956">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955">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954">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953">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952">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951">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950">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949">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948">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947">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946">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945">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944">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943">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942">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94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94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93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93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93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936">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93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93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933">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932">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931">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93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92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928">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927">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926">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925">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924">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92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92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92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92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91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91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91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916">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915">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91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913">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912">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911">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91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90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90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90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906">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905">
      <pivotArea field="4" type="button" dataOnly="0" labelOnly="1" outline="0" axis="axisRow" fieldPosition="4"/>
    </format>
    <format dxfId="904">
      <pivotArea dataOnly="0" labelOnly="1" grandRow="1" outline="0" fieldPosition="0"/>
    </format>
    <format dxfId="903">
      <pivotArea dataOnly="0" labelOnly="1" fieldPosition="0">
        <references count="2">
          <reference field="0" count="1" selected="0">
            <x v="0"/>
          </reference>
          <reference field="2" count="1" defaultSubtotal="1">
            <x v="9"/>
          </reference>
        </references>
      </pivotArea>
    </format>
    <format dxfId="902">
      <pivotArea dataOnly="0" labelOnly="1" fieldPosition="0">
        <references count="2">
          <reference field="0" count="1" selected="0">
            <x v="1"/>
          </reference>
          <reference field="2" count="1" defaultSubtotal="1">
            <x v="67"/>
          </reference>
        </references>
      </pivotArea>
    </format>
    <format dxfId="901">
      <pivotArea dataOnly="0" labelOnly="1" fieldPosition="0">
        <references count="2">
          <reference field="0" count="1" selected="0">
            <x v="2"/>
          </reference>
          <reference field="2" count="1" defaultSubtotal="1">
            <x v="8"/>
          </reference>
        </references>
      </pivotArea>
    </format>
    <format dxfId="900">
      <pivotArea dataOnly="0" labelOnly="1" fieldPosition="0">
        <references count="2">
          <reference field="0" count="1" selected="0">
            <x v="3"/>
          </reference>
          <reference field="2" count="1" defaultSubtotal="1">
            <x v="20"/>
          </reference>
        </references>
      </pivotArea>
    </format>
    <format dxfId="899">
      <pivotArea dataOnly="0" labelOnly="1" fieldPosition="0">
        <references count="2">
          <reference field="0" count="1" selected="0">
            <x v="4"/>
          </reference>
          <reference field="2" count="1" defaultSubtotal="1">
            <x v="47"/>
          </reference>
        </references>
      </pivotArea>
    </format>
    <format dxfId="898">
      <pivotArea dataOnly="0" labelOnly="1" fieldPosition="0">
        <references count="2">
          <reference field="0" count="1" selected="0">
            <x v="5"/>
          </reference>
          <reference field="2" count="1" defaultSubtotal="1">
            <x v="2"/>
          </reference>
        </references>
      </pivotArea>
    </format>
    <format dxfId="897">
      <pivotArea dataOnly="0" labelOnly="1" fieldPosition="0">
        <references count="2">
          <reference field="0" count="1" selected="0">
            <x v="6"/>
          </reference>
          <reference field="2" count="1" defaultSubtotal="1">
            <x v="43"/>
          </reference>
        </references>
      </pivotArea>
    </format>
    <format dxfId="896">
      <pivotArea dataOnly="0" labelOnly="1" fieldPosition="0">
        <references count="2">
          <reference field="0" count="1" selected="0">
            <x v="7"/>
          </reference>
          <reference field="2" count="1" defaultSubtotal="1">
            <x v="17"/>
          </reference>
        </references>
      </pivotArea>
    </format>
    <format dxfId="895">
      <pivotArea dataOnly="0" labelOnly="1" fieldPosition="0">
        <references count="2">
          <reference field="0" count="1" selected="0">
            <x v="8"/>
          </reference>
          <reference field="2" count="1" defaultSubtotal="1">
            <x v="26"/>
          </reference>
        </references>
      </pivotArea>
    </format>
    <format dxfId="894">
      <pivotArea dataOnly="0" labelOnly="1" fieldPosition="0">
        <references count="2">
          <reference field="0" count="1" selected="0">
            <x v="9"/>
          </reference>
          <reference field="2" count="1" defaultSubtotal="1">
            <x v="13"/>
          </reference>
        </references>
      </pivotArea>
    </format>
    <format dxfId="893">
      <pivotArea dataOnly="0" labelOnly="1" fieldPosition="0">
        <references count="2">
          <reference field="0" count="1" selected="0">
            <x v="10"/>
          </reference>
          <reference field="2" count="1" defaultSubtotal="1">
            <x v="41"/>
          </reference>
        </references>
      </pivotArea>
    </format>
    <format dxfId="892">
      <pivotArea dataOnly="0" labelOnly="1" fieldPosition="0">
        <references count="2">
          <reference field="0" count="1" selected="0">
            <x v="11"/>
          </reference>
          <reference field="2" count="1" defaultSubtotal="1">
            <x v="54"/>
          </reference>
        </references>
      </pivotArea>
    </format>
    <format dxfId="891">
      <pivotArea dataOnly="0" labelOnly="1" fieldPosition="0">
        <references count="2">
          <reference field="0" count="1" selected="0">
            <x v="12"/>
          </reference>
          <reference field="2" count="1" defaultSubtotal="1">
            <x v="22"/>
          </reference>
        </references>
      </pivotArea>
    </format>
    <format dxfId="890">
      <pivotArea dataOnly="0" labelOnly="1" fieldPosition="0">
        <references count="2">
          <reference field="0" count="1" selected="0">
            <x v="13"/>
          </reference>
          <reference field="2" count="1" defaultSubtotal="1">
            <x v="16"/>
          </reference>
        </references>
      </pivotArea>
    </format>
    <format dxfId="889">
      <pivotArea dataOnly="0" labelOnly="1" fieldPosition="0">
        <references count="2">
          <reference field="0" count="1" selected="0">
            <x v="14"/>
          </reference>
          <reference field="2" count="1" defaultSubtotal="1">
            <x v="4"/>
          </reference>
        </references>
      </pivotArea>
    </format>
    <format dxfId="888">
      <pivotArea dataOnly="0" labelOnly="1" fieldPosition="0">
        <references count="2">
          <reference field="0" count="1" selected="0">
            <x v="15"/>
          </reference>
          <reference field="2" count="1" defaultSubtotal="1">
            <x v="42"/>
          </reference>
        </references>
      </pivotArea>
    </format>
    <format dxfId="887">
      <pivotArea dataOnly="0" labelOnly="1" fieldPosition="0">
        <references count="2">
          <reference field="0" count="1" selected="0">
            <x v="16"/>
          </reference>
          <reference field="2" count="1" defaultSubtotal="1">
            <x v="36"/>
          </reference>
        </references>
      </pivotArea>
    </format>
    <format dxfId="886">
      <pivotArea dataOnly="0" labelOnly="1" fieldPosition="0">
        <references count="2">
          <reference field="0" count="1" selected="0">
            <x v="17"/>
          </reference>
          <reference field="2" count="1" defaultSubtotal="1">
            <x v="5"/>
          </reference>
        </references>
      </pivotArea>
    </format>
    <format dxfId="885">
      <pivotArea dataOnly="0" labelOnly="1" fieldPosition="0">
        <references count="2">
          <reference field="0" count="1" selected="0">
            <x v="18"/>
          </reference>
          <reference field="2" count="1" defaultSubtotal="1">
            <x v="33"/>
          </reference>
        </references>
      </pivotArea>
    </format>
    <format dxfId="884">
      <pivotArea dataOnly="0" labelOnly="1" fieldPosition="0">
        <references count="2">
          <reference field="0" count="1" selected="0">
            <x v="19"/>
          </reference>
          <reference field="2" count="1" defaultSubtotal="1">
            <x v="0"/>
          </reference>
        </references>
      </pivotArea>
    </format>
    <format dxfId="883">
      <pivotArea dataOnly="0" labelOnly="1" fieldPosition="0">
        <references count="2">
          <reference field="0" count="1" selected="0">
            <x v="20"/>
          </reference>
          <reference field="2" count="1" defaultSubtotal="1">
            <x v="46"/>
          </reference>
        </references>
      </pivotArea>
    </format>
    <format dxfId="882">
      <pivotArea dataOnly="0" labelOnly="1" fieldPosition="0">
        <references count="2">
          <reference field="0" count="1" selected="0">
            <x v="21"/>
          </reference>
          <reference field="2" count="1" defaultSubtotal="1">
            <x v="31"/>
          </reference>
        </references>
      </pivotArea>
    </format>
    <format dxfId="881">
      <pivotArea dataOnly="0" labelOnly="1" fieldPosition="0">
        <references count="2">
          <reference field="0" count="1" selected="0">
            <x v="22"/>
          </reference>
          <reference field="2" count="1" defaultSubtotal="1">
            <x v="34"/>
          </reference>
        </references>
      </pivotArea>
    </format>
    <format dxfId="880">
      <pivotArea dataOnly="0" labelOnly="1" fieldPosition="0">
        <references count="2">
          <reference field="0" count="1" selected="0">
            <x v="23"/>
          </reference>
          <reference field="2" count="1" defaultSubtotal="1">
            <x v="52"/>
          </reference>
        </references>
      </pivotArea>
    </format>
    <format dxfId="879">
      <pivotArea dataOnly="0" labelOnly="1" fieldPosition="0">
        <references count="2">
          <reference field="0" count="1" selected="0">
            <x v="24"/>
          </reference>
          <reference field="2" count="1" defaultSubtotal="1">
            <x v="40"/>
          </reference>
        </references>
      </pivotArea>
    </format>
    <format dxfId="878">
      <pivotArea dataOnly="0" labelOnly="1" fieldPosition="0">
        <references count="2">
          <reference field="0" count="1" selected="0">
            <x v="25"/>
          </reference>
          <reference field="2" count="1" defaultSubtotal="1">
            <x v="50"/>
          </reference>
        </references>
      </pivotArea>
    </format>
    <format dxfId="877">
      <pivotArea dataOnly="0" labelOnly="1" fieldPosition="0">
        <references count="2">
          <reference field="0" count="1" selected="0">
            <x v="26"/>
          </reference>
          <reference field="2" count="1" defaultSubtotal="1">
            <x v="49"/>
          </reference>
        </references>
      </pivotArea>
    </format>
    <format dxfId="876">
      <pivotArea dataOnly="0" labelOnly="1" fieldPosition="0">
        <references count="2">
          <reference field="0" count="1" selected="0">
            <x v="27"/>
          </reference>
          <reference field="2" count="1" defaultSubtotal="1">
            <x v="39"/>
          </reference>
        </references>
      </pivotArea>
    </format>
    <format dxfId="875">
      <pivotArea dataOnly="0" labelOnly="1" fieldPosition="0">
        <references count="2">
          <reference field="0" count="1" selected="0">
            <x v="28"/>
          </reference>
          <reference field="2" count="1" defaultSubtotal="1">
            <x v="58"/>
          </reference>
        </references>
      </pivotArea>
    </format>
    <format dxfId="874">
      <pivotArea dataOnly="0" labelOnly="1" fieldPosition="0">
        <references count="2">
          <reference field="0" count="1" selected="0">
            <x v="29"/>
          </reference>
          <reference field="2" count="1" defaultSubtotal="1">
            <x v="66"/>
          </reference>
        </references>
      </pivotArea>
    </format>
    <format dxfId="873">
      <pivotArea dataOnly="0" labelOnly="1" fieldPosition="0">
        <references count="2">
          <reference field="0" count="1" selected="0">
            <x v="30"/>
          </reference>
          <reference field="2" count="1" defaultSubtotal="1">
            <x v="65"/>
          </reference>
        </references>
      </pivotArea>
    </format>
    <format dxfId="872">
      <pivotArea dataOnly="0" labelOnly="1" fieldPosition="0">
        <references count="2">
          <reference field="0" count="1" selected="0">
            <x v="31"/>
          </reference>
          <reference field="2" count="1" defaultSubtotal="1">
            <x v="35"/>
          </reference>
        </references>
      </pivotArea>
    </format>
    <format dxfId="871">
      <pivotArea dataOnly="0" labelOnly="1" fieldPosition="0">
        <references count="2">
          <reference field="0" count="1" selected="0">
            <x v="32"/>
          </reference>
          <reference field="2" count="1" defaultSubtotal="1">
            <x v="10"/>
          </reference>
        </references>
      </pivotArea>
    </format>
    <format dxfId="870">
      <pivotArea dataOnly="0" labelOnly="1" fieldPosition="0">
        <references count="2">
          <reference field="0" count="1" selected="0">
            <x v="33"/>
          </reference>
          <reference field="2" count="1" defaultSubtotal="1">
            <x v="38"/>
          </reference>
        </references>
      </pivotArea>
    </format>
    <format dxfId="869">
      <pivotArea dataOnly="0" labelOnly="1" fieldPosition="0">
        <references count="2">
          <reference field="0" count="1" selected="0">
            <x v="34"/>
          </reference>
          <reference field="2" count="1" defaultSubtotal="1">
            <x v="18"/>
          </reference>
        </references>
      </pivotArea>
    </format>
    <format dxfId="868">
      <pivotArea dataOnly="0" labelOnly="1" fieldPosition="0">
        <references count="2">
          <reference field="0" count="1" selected="0">
            <x v="35"/>
          </reference>
          <reference field="2" count="1" defaultSubtotal="1">
            <x v="57"/>
          </reference>
        </references>
      </pivotArea>
    </format>
    <format dxfId="867">
      <pivotArea dataOnly="0" labelOnly="1" fieldPosition="0">
        <references count="2">
          <reference field="0" count="1" selected="0">
            <x v="36"/>
          </reference>
          <reference field="2" count="1" defaultSubtotal="1">
            <x v="55"/>
          </reference>
        </references>
      </pivotArea>
    </format>
    <format dxfId="866">
      <pivotArea dataOnly="0" labelOnly="1" fieldPosition="0">
        <references count="2">
          <reference field="0" count="1" selected="0">
            <x v="37"/>
          </reference>
          <reference field="2" count="1" defaultSubtotal="1">
            <x v="61"/>
          </reference>
        </references>
      </pivotArea>
    </format>
    <format dxfId="865">
      <pivotArea dataOnly="0" labelOnly="1" fieldPosition="0">
        <references count="2">
          <reference field="0" count="1" selected="0">
            <x v="38"/>
          </reference>
          <reference field="2" count="1" defaultSubtotal="1">
            <x v="19"/>
          </reference>
        </references>
      </pivotArea>
    </format>
    <format dxfId="864">
      <pivotArea dataOnly="0" labelOnly="1" fieldPosition="0">
        <references count="2">
          <reference field="0" count="1" selected="0">
            <x v="39"/>
          </reference>
          <reference field="2" count="1" defaultSubtotal="1">
            <x v="3"/>
          </reference>
        </references>
      </pivotArea>
    </format>
    <format dxfId="863">
      <pivotArea dataOnly="0" labelOnly="1" fieldPosition="0">
        <references count="2">
          <reference field="0" count="1" selected="0">
            <x v="40"/>
          </reference>
          <reference field="2" count="1" defaultSubtotal="1">
            <x v="62"/>
          </reference>
        </references>
      </pivotArea>
    </format>
    <format dxfId="862">
      <pivotArea dataOnly="0" labelOnly="1" fieldPosition="0">
        <references count="2">
          <reference field="0" count="1" selected="0">
            <x v="41"/>
          </reference>
          <reference field="2" count="1" defaultSubtotal="1">
            <x v="51"/>
          </reference>
        </references>
      </pivotArea>
    </format>
    <format dxfId="861">
      <pivotArea dataOnly="0" labelOnly="1" fieldPosition="0">
        <references count="2">
          <reference field="0" count="1" selected="0">
            <x v="42"/>
          </reference>
          <reference field="2" count="1" defaultSubtotal="1">
            <x v="28"/>
          </reference>
        </references>
      </pivotArea>
    </format>
    <format dxfId="860">
      <pivotArea dataOnly="0" labelOnly="1" fieldPosition="0">
        <references count="2">
          <reference field="0" count="1" selected="0">
            <x v="43"/>
          </reference>
          <reference field="2" count="1" defaultSubtotal="1">
            <x v="53"/>
          </reference>
        </references>
      </pivotArea>
    </format>
    <format dxfId="859">
      <pivotArea dataOnly="0" labelOnly="1" fieldPosition="0">
        <references count="2">
          <reference field="0" count="1" selected="0">
            <x v="44"/>
          </reference>
          <reference field="2" count="1" defaultSubtotal="1">
            <x v="7"/>
          </reference>
        </references>
      </pivotArea>
    </format>
    <format dxfId="858">
      <pivotArea dataOnly="0" labelOnly="1" fieldPosition="0">
        <references count="2">
          <reference field="0" count="1" selected="0">
            <x v="45"/>
          </reference>
          <reference field="2" count="1" defaultSubtotal="1">
            <x v="29"/>
          </reference>
        </references>
      </pivotArea>
    </format>
    <format dxfId="857">
      <pivotArea dataOnly="0" labelOnly="1" fieldPosition="0">
        <references count="2">
          <reference field="0" count="1" selected="0">
            <x v="46"/>
          </reference>
          <reference field="2" count="1" defaultSubtotal="1">
            <x v="25"/>
          </reference>
        </references>
      </pivotArea>
    </format>
    <format dxfId="856">
      <pivotArea dataOnly="0" labelOnly="1" fieldPosition="0">
        <references count="2">
          <reference field="0" count="1" selected="0">
            <x v="47"/>
          </reference>
          <reference field="2" count="1" defaultSubtotal="1">
            <x v="24"/>
          </reference>
        </references>
      </pivotArea>
    </format>
    <format dxfId="855">
      <pivotArea dataOnly="0" labelOnly="1" fieldPosition="0">
        <references count="2">
          <reference field="0" count="1" selected="0">
            <x v="48"/>
          </reference>
          <reference field="2" count="1" defaultSubtotal="1">
            <x v="12"/>
          </reference>
        </references>
      </pivotArea>
    </format>
    <format dxfId="854">
      <pivotArea dataOnly="0" labelOnly="1" fieldPosition="0">
        <references count="2">
          <reference field="0" count="1" selected="0">
            <x v="49"/>
          </reference>
          <reference field="2" count="1" defaultSubtotal="1">
            <x v="37"/>
          </reference>
        </references>
      </pivotArea>
    </format>
    <format dxfId="853">
      <pivotArea dataOnly="0" labelOnly="1" fieldPosition="0">
        <references count="2">
          <reference field="0" count="1" selected="0">
            <x v="50"/>
          </reference>
          <reference field="2" count="1" defaultSubtotal="1">
            <x v="32"/>
          </reference>
        </references>
      </pivotArea>
    </format>
    <format dxfId="852">
      <pivotArea dataOnly="0" labelOnly="1" fieldPosition="0">
        <references count="2">
          <reference field="0" count="1" selected="0">
            <x v="51"/>
          </reference>
          <reference field="2" count="1" defaultSubtotal="1">
            <x v="6"/>
          </reference>
        </references>
      </pivotArea>
    </format>
    <format dxfId="851">
      <pivotArea dataOnly="0" labelOnly="1" fieldPosition="0">
        <references count="2">
          <reference field="0" count="1" selected="0">
            <x v="52"/>
          </reference>
          <reference field="2" count="1" defaultSubtotal="1">
            <x v="44"/>
          </reference>
        </references>
      </pivotArea>
    </format>
    <format dxfId="850">
      <pivotArea dataOnly="0" labelOnly="1" fieldPosition="0">
        <references count="2">
          <reference field="0" count="1" selected="0">
            <x v="53"/>
          </reference>
          <reference field="2" count="1" defaultSubtotal="1">
            <x v="23"/>
          </reference>
        </references>
      </pivotArea>
    </format>
    <format dxfId="849">
      <pivotArea dataOnly="0" labelOnly="1" fieldPosition="0">
        <references count="2">
          <reference field="0" count="1" selected="0">
            <x v="54"/>
          </reference>
          <reference field="2" count="1" defaultSubtotal="1">
            <x v="14"/>
          </reference>
        </references>
      </pivotArea>
    </format>
    <format dxfId="848">
      <pivotArea dataOnly="0" labelOnly="1" fieldPosition="0">
        <references count="2">
          <reference field="0" count="1" selected="0">
            <x v="55"/>
          </reference>
          <reference field="2" count="1" defaultSubtotal="1">
            <x v="63"/>
          </reference>
        </references>
      </pivotArea>
    </format>
    <format dxfId="847">
      <pivotArea dataOnly="0" labelOnly="1" fieldPosition="0">
        <references count="2">
          <reference field="0" count="1" selected="0">
            <x v="56"/>
          </reference>
          <reference field="2" count="1" defaultSubtotal="1">
            <x v="64"/>
          </reference>
        </references>
      </pivotArea>
    </format>
    <format dxfId="846">
      <pivotArea dataOnly="0" labelOnly="1" fieldPosition="0">
        <references count="2">
          <reference field="0" count="1" selected="0">
            <x v="57"/>
          </reference>
          <reference field="2" count="1" defaultSubtotal="1">
            <x v="48"/>
          </reference>
        </references>
      </pivotArea>
    </format>
    <format dxfId="845">
      <pivotArea dataOnly="0" labelOnly="1" fieldPosition="0">
        <references count="2">
          <reference field="0" count="1" selected="0">
            <x v="58"/>
          </reference>
          <reference field="2" count="1" defaultSubtotal="1">
            <x v="15"/>
          </reference>
        </references>
      </pivotArea>
    </format>
    <format dxfId="844">
      <pivotArea dataOnly="0" labelOnly="1" fieldPosition="0">
        <references count="2">
          <reference field="0" count="1" selected="0">
            <x v="59"/>
          </reference>
          <reference field="2" count="1" defaultSubtotal="1">
            <x v="30"/>
          </reference>
        </references>
      </pivotArea>
    </format>
    <format dxfId="843">
      <pivotArea dataOnly="0" labelOnly="1" fieldPosition="0">
        <references count="2">
          <reference field="0" count="1" selected="0">
            <x v="60"/>
          </reference>
          <reference field="2" count="1" defaultSubtotal="1">
            <x v="27"/>
          </reference>
        </references>
      </pivotArea>
    </format>
    <format dxfId="842">
      <pivotArea dataOnly="0" labelOnly="1" fieldPosition="0">
        <references count="2">
          <reference field="0" count="1" selected="0">
            <x v="61"/>
          </reference>
          <reference field="2" count="1" defaultSubtotal="1">
            <x v="1"/>
          </reference>
        </references>
      </pivotArea>
    </format>
    <format dxfId="841">
      <pivotArea dataOnly="0" labelOnly="1" fieldPosition="0">
        <references count="2">
          <reference field="0" count="1" selected="0">
            <x v="62"/>
          </reference>
          <reference field="2" count="1" defaultSubtotal="1">
            <x v="59"/>
          </reference>
        </references>
      </pivotArea>
    </format>
    <format dxfId="840">
      <pivotArea dataOnly="0" labelOnly="1" fieldPosition="0">
        <references count="2">
          <reference field="0" count="1" selected="0">
            <x v="63"/>
          </reference>
          <reference field="2" count="1" defaultSubtotal="1">
            <x v="21"/>
          </reference>
        </references>
      </pivotArea>
    </format>
    <format dxfId="839">
      <pivotArea dataOnly="0" labelOnly="1" fieldPosition="0">
        <references count="2">
          <reference field="0" count="1" selected="0">
            <x v="65"/>
          </reference>
          <reference field="2" count="1" defaultSubtotal="1">
            <x v="11"/>
          </reference>
        </references>
      </pivotArea>
    </format>
    <format dxfId="838">
      <pivotArea dataOnly="0" labelOnly="1" fieldPosition="0">
        <references count="2">
          <reference field="0" count="1" selected="0">
            <x v="67"/>
          </reference>
          <reference field="2" count="1" defaultSubtotal="1">
            <x v="56"/>
          </reference>
        </references>
      </pivotArea>
    </format>
    <format dxfId="83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83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835">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83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83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83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83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83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82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82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82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82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82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82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82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82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82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82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819">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818">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817">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816">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815">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814">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813">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812">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811">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810">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809">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808">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807">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806">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805">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804">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803">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80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80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80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79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79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79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79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79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79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79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79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79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79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78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78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78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78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78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784">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78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78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78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78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77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77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77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77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77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77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77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77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77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77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76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768">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76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76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76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76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76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76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76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76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75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75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75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75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75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75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75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75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75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75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74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74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74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74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74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74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74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74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74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74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73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73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73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73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73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73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733">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732">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731">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730">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729">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728">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727">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726">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725">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724">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723">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722">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721">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720">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719">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718">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717">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716">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715">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714">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713">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712">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711">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710">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709">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708">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707">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706">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705">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704">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703">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702">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701">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700">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699">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698">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697">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696">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695">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694">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693">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692">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691">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690">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689">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688">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687">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686">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685">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684">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683">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682">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681">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680">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679">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678">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677">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676">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675">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674">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673">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672">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67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67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66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66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66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66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66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66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66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66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66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66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65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65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65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65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65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65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65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65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65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65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64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64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64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64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64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64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64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64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64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64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63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63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637">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636">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635">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634">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633">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632">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631">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630">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629">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628">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627">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626">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625">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624">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623">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622">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621">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620">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619">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61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61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61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61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61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61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61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61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61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60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60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60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60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60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604">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603">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602">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601">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60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59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59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59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59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59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59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59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59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59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59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58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58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58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58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585">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584">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583">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582">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581">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580">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579">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578">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577">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576">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575">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574">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573">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572">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571">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570">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569">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568">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56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56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56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56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56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56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56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56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55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558">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557">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556">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555">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554">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55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55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55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55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54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548">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547">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546">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545">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544">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543">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542">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541">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540">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539">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538">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537">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536">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535">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534">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533">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532">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531">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530">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529">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528">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527">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526">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525">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524">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523">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522">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521">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520">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519">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518">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517">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516">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515">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514">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513">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512">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511">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510">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509">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508">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507">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506">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505">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504">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503">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502">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501">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500">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499">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498">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497">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496">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495">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494">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493">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492">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491">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490">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489">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488">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487">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486">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485">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484">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483">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482">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481">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480">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479">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478">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477">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47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47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47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47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47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47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47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46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468">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467">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466">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465">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46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46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46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46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46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45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45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45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45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45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45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45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45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45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45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44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44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44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44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44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44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44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44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44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44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439">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43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43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43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43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43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43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43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43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43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429">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428">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427">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426">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425">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424">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423">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422">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421">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420">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419">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418">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41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41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41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41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413">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412">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411">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410">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409">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408">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407">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406">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405">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404">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403">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402">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401">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400">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399">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398">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397">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396">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395">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394">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393">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392">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391">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39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38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388">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387">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386">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385">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384">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383">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382">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381">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380">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379">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378">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377">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376">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375">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374">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373">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372">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371">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370">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369">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368">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367">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366">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365">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364">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363">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362">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361">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360">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359">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358">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357">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356">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355">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354">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35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35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35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35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34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348">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347">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346">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345">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344">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34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342">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341">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340">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339">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338">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337">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336">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335">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334">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333">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332">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331">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330">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329">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328">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327">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326">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325">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324">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323">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322">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321">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320">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319">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31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31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31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31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314">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313">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312">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311">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310">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309">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308">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307">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306">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305">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304">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303">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302">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301">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300">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99">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98">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97">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296">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95">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9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9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9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9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9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8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8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8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86">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28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84">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283">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282">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281">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280">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79">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278">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77">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276">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275">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74">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73">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272">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7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270">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69">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268">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67">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66">
      <pivotArea dataOnly="0" labelOnly="1" fieldPosition="0">
        <references count="1">
          <reference field="0" count="1">
            <x v="4"/>
          </reference>
        </references>
      </pivotArea>
    </format>
    <format dxfId="265">
      <pivotArea dataOnly="0" labelOnly="1" fieldPosition="0">
        <references count="1">
          <reference field="0" count="1">
            <x v="5"/>
          </reference>
        </references>
      </pivotArea>
    </format>
    <format dxfId="264">
      <pivotArea dataOnly="0" labelOnly="1" fieldPosition="0">
        <references count="1">
          <reference field="0" count="1">
            <x v="6"/>
          </reference>
        </references>
      </pivotArea>
    </format>
    <format dxfId="263">
      <pivotArea dataOnly="0" labelOnly="1" fieldPosition="0">
        <references count="2">
          <reference field="0" count="1" selected="0">
            <x v="4"/>
          </reference>
          <reference field="2" count="1" defaultSubtotal="1">
            <x v="47"/>
          </reference>
        </references>
      </pivotArea>
    </format>
    <format dxfId="262">
      <pivotArea dataOnly="0" labelOnly="1" fieldPosition="0">
        <references count="2">
          <reference field="0" count="1" selected="0">
            <x v="5"/>
          </reference>
          <reference field="2" count="1" defaultSubtotal="1">
            <x v="2"/>
          </reference>
        </references>
      </pivotArea>
    </format>
    <format dxfId="261">
      <pivotArea dataOnly="0" labelOnly="1" fieldPosition="0">
        <references count="2">
          <reference field="0" count="1" selected="0">
            <x v="6"/>
          </reference>
          <reference field="2" count="1" defaultSubtotal="1">
            <x v="43"/>
          </reference>
        </references>
      </pivotArea>
    </format>
    <format dxfId="260">
      <pivotArea collapsedLevelsAreSubtotals="1" fieldPosition="0">
        <references count="2">
          <reference field="0" count="1" selected="0">
            <x v="4"/>
          </reference>
          <reference field="2" count="1" defaultSubtotal="1">
            <x v="47"/>
          </reference>
        </references>
      </pivotArea>
    </format>
    <format dxfId="259">
      <pivotArea collapsedLevelsAreSubtotals="1" fieldPosition="0">
        <references count="2">
          <reference field="0" count="1" selected="0">
            <x v="5"/>
          </reference>
          <reference field="2" count="1" defaultSubtotal="1">
            <x v="2"/>
          </reference>
        </references>
      </pivotArea>
    </format>
    <format dxfId="258">
      <pivotArea collapsedLevelsAreSubtotals="1" fieldPosition="0">
        <references count="2">
          <reference field="0" count="1" selected="0">
            <x v="6"/>
          </reference>
          <reference field="2" count="1" defaultSubtotal="1">
            <x v="43"/>
          </reference>
        </references>
      </pivotArea>
    </format>
    <format dxfId="257">
      <pivotArea dataOnly="0" labelOnly="1" fieldPosition="0">
        <references count="2">
          <reference field="0" count="1" selected="0">
            <x v="5"/>
          </reference>
          <reference field="2" count="1">
            <x v="2"/>
          </reference>
        </references>
      </pivotArea>
    </format>
    <format dxfId="256">
      <pivotArea dataOnly="0" labelOnly="1" fieldPosition="0">
        <references count="2">
          <reference field="0" count="1" selected="0">
            <x v="6"/>
          </reference>
          <reference field="2" count="1">
            <x v="43"/>
          </reference>
        </references>
      </pivotArea>
    </format>
    <format dxfId="255">
      <pivotArea dataOnly="0" labelOnly="1" fieldPosition="0">
        <references count="2">
          <reference field="0" count="1" selected="0">
            <x v="4"/>
          </reference>
          <reference field="2" count="1">
            <x v="47"/>
          </reference>
        </references>
      </pivotArea>
    </format>
    <format dxfId="254">
      <pivotArea dataOnly="0" labelOnly="1" fieldPosition="0">
        <references count="1">
          <reference field="0" count="1">
            <x v="7"/>
          </reference>
        </references>
      </pivotArea>
    </format>
    <format dxfId="253">
      <pivotArea dataOnly="0" labelOnly="1" fieldPosition="0">
        <references count="1">
          <reference field="0" count="1">
            <x v="8"/>
          </reference>
        </references>
      </pivotArea>
    </format>
    <format dxfId="252">
      <pivotArea dataOnly="0" labelOnly="1" fieldPosition="0">
        <references count="1">
          <reference field="0" count="1">
            <x v="9"/>
          </reference>
        </references>
      </pivotArea>
    </format>
    <format dxfId="251">
      <pivotArea dataOnly="0" labelOnly="1" fieldPosition="0">
        <references count="1">
          <reference field="0" count="1">
            <x v="10"/>
          </reference>
        </references>
      </pivotArea>
    </format>
    <format dxfId="250">
      <pivotArea dataOnly="0" labelOnly="1" fieldPosition="0">
        <references count="1">
          <reference field="0" count="1">
            <x v="11"/>
          </reference>
        </references>
      </pivotArea>
    </format>
    <format dxfId="249">
      <pivotArea dataOnly="0" labelOnly="1" fieldPosition="0">
        <references count="2">
          <reference field="0" count="1" selected="0">
            <x v="7"/>
          </reference>
          <reference field="2" count="1" defaultSubtotal="1">
            <x v="17"/>
          </reference>
        </references>
      </pivotArea>
    </format>
    <format dxfId="248">
      <pivotArea dataOnly="0" labelOnly="1" fieldPosition="0">
        <references count="2">
          <reference field="0" count="1" selected="0">
            <x v="8"/>
          </reference>
          <reference field="2" count="1" defaultSubtotal="1">
            <x v="26"/>
          </reference>
        </references>
      </pivotArea>
    </format>
    <format dxfId="247">
      <pivotArea dataOnly="0" labelOnly="1" fieldPosition="0">
        <references count="2">
          <reference field="0" count="1" selected="0">
            <x v="9"/>
          </reference>
          <reference field="2" count="1" defaultSubtotal="1">
            <x v="13"/>
          </reference>
        </references>
      </pivotArea>
    </format>
    <format dxfId="246">
      <pivotArea dataOnly="0" labelOnly="1" fieldPosition="0">
        <references count="2">
          <reference field="0" count="1" selected="0">
            <x v="10"/>
          </reference>
          <reference field="2" count="1" defaultSubtotal="1">
            <x v="41"/>
          </reference>
        </references>
      </pivotArea>
    </format>
    <format dxfId="245">
      <pivotArea dataOnly="0" labelOnly="1" fieldPosition="0">
        <references count="2">
          <reference field="0" count="1" selected="0">
            <x v="11"/>
          </reference>
          <reference field="2" count="1" defaultSubtotal="1">
            <x v="54"/>
          </reference>
        </references>
      </pivotArea>
    </format>
    <format dxfId="244">
      <pivotArea collapsedLevelsAreSubtotals="1" fieldPosition="0">
        <references count="2">
          <reference field="0" count="1" selected="0">
            <x v="7"/>
          </reference>
          <reference field="2" count="1" defaultSubtotal="1">
            <x v="17"/>
          </reference>
        </references>
      </pivotArea>
    </format>
    <format dxfId="243">
      <pivotArea collapsedLevelsAreSubtotals="1" fieldPosition="0">
        <references count="2">
          <reference field="0" count="1" selected="0">
            <x v="8"/>
          </reference>
          <reference field="2" count="1" defaultSubtotal="1">
            <x v="26"/>
          </reference>
        </references>
      </pivotArea>
    </format>
    <format dxfId="242">
      <pivotArea collapsedLevelsAreSubtotals="1" fieldPosition="0">
        <references count="2">
          <reference field="0" count="1" selected="0">
            <x v="9"/>
          </reference>
          <reference field="2" count="1" defaultSubtotal="1">
            <x v="13"/>
          </reference>
        </references>
      </pivotArea>
    </format>
    <format dxfId="241">
      <pivotArea collapsedLevelsAreSubtotals="1" fieldPosition="0">
        <references count="2">
          <reference field="0" count="1" selected="0">
            <x v="10"/>
          </reference>
          <reference field="2" count="1" defaultSubtotal="1">
            <x v="41"/>
          </reference>
        </references>
      </pivotArea>
    </format>
    <format dxfId="240">
      <pivotArea collapsedLevelsAreSubtotals="1" fieldPosition="0">
        <references count="2">
          <reference field="0" count="1" selected="0">
            <x v="11"/>
          </reference>
          <reference field="2" count="1" defaultSubtotal="1">
            <x v="54"/>
          </reference>
        </references>
      </pivotArea>
    </format>
    <format dxfId="239">
      <pivotArea dataOnly="0" labelOnly="1" fieldPosition="0">
        <references count="2">
          <reference field="0" count="1" selected="0">
            <x v="7"/>
          </reference>
          <reference field="2" count="1">
            <x v="17"/>
          </reference>
        </references>
      </pivotArea>
    </format>
    <format dxfId="238">
      <pivotArea dataOnly="0" labelOnly="1" fieldPosition="0">
        <references count="2">
          <reference field="0" count="1" selected="0">
            <x v="8"/>
          </reference>
          <reference field="2" count="1">
            <x v="26"/>
          </reference>
        </references>
      </pivotArea>
    </format>
    <format dxfId="237">
      <pivotArea dataOnly="0" labelOnly="1" fieldPosition="0">
        <references count="2">
          <reference field="0" count="1" selected="0">
            <x v="9"/>
          </reference>
          <reference field="2" count="1">
            <x v="13"/>
          </reference>
        </references>
      </pivotArea>
    </format>
    <format dxfId="236">
      <pivotArea dataOnly="0" labelOnly="1" fieldPosition="0">
        <references count="2">
          <reference field="0" count="1" selected="0">
            <x v="10"/>
          </reference>
          <reference field="2" count="1">
            <x v="41"/>
          </reference>
        </references>
      </pivotArea>
    </format>
    <format dxfId="235">
      <pivotArea dataOnly="0" labelOnly="1" fieldPosition="0">
        <references count="2">
          <reference field="0" count="1" selected="0">
            <x v="11"/>
          </reference>
          <reference field="2" count="1">
            <x v="54"/>
          </reference>
        </references>
      </pivotArea>
    </format>
    <format dxfId="234">
      <pivotArea dataOnly="0" labelOnly="1" fieldPosition="0">
        <references count="1">
          <reference field="0" count="1">
            <x v="12"/>
          </reference>
        </references>
      </pivotArea>
    </format>
    <format dxfId="233">
      <pivotArea dataOnly="0" labelOnly="1" fieldPosition="0">
        <references count="1">
          <reference field="0" count="1">
            <x v="13"/>
          </reference>
        </references>
      </pivotArea>
    </format>
    <format dxfId="232">
      <pivotArea dataOnly="0" labelOnly="1" fieldPosition="0">
        <references count="1">
          <reference field="0" count="1">
            <x v="14"/>
          </reference>
        </references>
      </pivotArea>
    </format>
    <format dxfId="231">
      <pivotArea dataOnly="0" labelOnly="1" fieldPosition="0">
        <references count="1">
          <reference field="0" count="1">
            <x v="15"/>
          </reference>
        </references>
      </pivotArea>
    </format>
    <format dxfId="230">
      <pivotArea dataOnly="0" labelOnly="1" fieldPosition="0">
        <references count="1">
          <reference field="0" count="1">
            <x v="16"/>
          </reference>
        </references>
      </pivotArea>
    </format>
    <format dxfId="229">
      <pivotArea dataOnly="0" labelOnly="1" fieldPosition="0">
        <references count="2">
          <reference field="0" count="1" selected="0">
            <x v="16"/>
          </reference>
          <reference field="2" count="1" defaultSubtotal="1">
            <x v="36"/>
          </reference>
        </references>
      </pivotArea>
    </format>
    <format dxfId="228">
      <pivotArea dataOnly="0" labelOnly="1" fieldPosition="0">
        <references count="2">
          <reference field="0" count="1" selected="0">
            <x v="15"/>
          </reference>
          <reference field="2" count="1" defaultSubtotal="1">
            <x v="42"/>
          </reference>
        </references>
      </pivotArea>
    </format>
    <format dxfId="227">
      <pivotArea dataOnly="0" labelOnly="1" fieldPosition="0">
        <references count="2">
          <reference field="0" count="1" selected="0">
            <x v="14"/>
          </reference>
          <reference field="2" count="1" defaultSubtotal="1">
            <x v="4"/>
          </reference>
        </references>
      </pivotArea>
    </format>
    <format dxfId="226">
      <pivotArea dataOnly="0" labelOnly="1" fieldPosition="0">
        <references count="2">
          <reference field="0" count="1" selected="0">
            <x v="13"/>
          </reference>
          <reference field="2" count="1" defaultSubtotal="1">
            <x v="16"/>
          </reference>
        </references>
      </pivotArea>
    </format>
    <format dxfId="225">
      <pivotArea dataOnly="0" labelOnly="1" fieldPosition="0">
        <references count="2">
          <reference field="0" count="1" selected="0">
            <x v="12"/>
          </reference>
          <reference field="2" count="1" defaultSubtotal="1">
            <x v="22"/>
          </reference>
        </references>
      </pivotArea>
    </format>
    <format dxfId="224">
      <pivotArea collapsedLevelsAreSubtotals="1" fieldPosition="0">
        <references count="2">
          <reference field="0" count="1" selected="0">
            <x v="12"/>
          </reference>
          <reference field="2" count="1" defaultSubtotal="1">
            <x v="22"/>
          </reference>
        </references>
      </pivotArea>
    </format>
    <format dxfId="223">
      <pivotArea collapsedLevelsAreSubtotals="1" fieldPosition="0">
        <references count="2">
          <reference field="0" count="1" selected="0">
            <x v="13"/>
          </reference>
          <reference field="2" count="1" defaultSubtotal="1">
            <x v="16"/>
          </reference>
        </references>
      </pivotArea>
    </format>
    <format dxfId="222">
      <pivotArea collapsedLevelsAreSubtotals="1" fieldPosition="0">
        <references count="2">
          <reference field="0" count="1" selected="0">
            <x v="14"/>
          </reference>
          <reference field="2" count="1" defaultSubtotal="1">
            <x v="4"/>
          </reference>
        </references>
      </pivotArea>
    </format>
    <format dxfId="221">
      <pivotArea collapsedLevelsAreSubtotals="1" fieldPosition="0">
        <references count="2">
          <reference field="0" count="1" selected="0">
            <x v="15"/>
          </reference>
          <reference field="2" count="1" defaultSubtotal="1">
            <x v="42"/>
          </reference>
        </references>
      </pivotArea>
    </format>
    <format dxfId="220">
      <pivotArea collapsedLevelsAreSubtotals="1" fieldPosition="0">
        <references count="2">
          <reference field="0" count="1" selected="0">
            <x v="16"/>
          </reference>
          <reference field="2" count="1" defaultSubtotal="1">
            <x v="36"/>
          </reference>
        </references>
      </pivotArea>
    </format>
    <format dxfId="219">
      <pivotArea dataOnly="0" labelOnly="1" fieldPosition="0">
        <references count="2">
          <reference field="0" count="1" selected="0">
            <x v="12"/>
          </reference>
          <reference field="2" count="1">
            <x v="22"/>
          </reference>
        </references>
      </pivotArea>
    </format>
    <format dxfId="218">
      <pivotArea dataOnly="0" labelOnly="1" fieldPosition="0">
        <references count="2">
          <reference field="0" count="1" selected="0">
            <x v="13"/>
          </reference>
          <reference field="2" count="1">
            <x v="16"/>
          </reference>
        </references>
      </pivotArea>
    </format>
    <format dxfId="217">
      <pivotArea dataOnly="0" labelOnly="1" fieldPosition="0">
        <references count="2">
          <reference field="0" count="1" selected="0">
            <x v="14"/>
          </reference>
          <reference field="2" count="1">
            <x v="4"/>
          </reference>
        </references>
      </pivotArea>
    </format>
    <format dxfId="216">
      <pivotArea dataOnly="0" labelOnly="1" fieldPosition="0">
        <references count="2">
          <reference field="0" count="1" selected="0">
            <x v="15"/>
          </reference>
          <reference field="2" count="1">
            <x v="42"/>
          </reference>
        </references>
      </pivotArea>
    </format>
    <format dxfId="215">
      <pivotArea dataOnly="0" labelOnly="1" fieldPosition="0">
        <references count="2">
          <reference field="0" count="1" selected="0">
            <x v="16"/>
          </reference>
          <reference field="2" count="1">
            <x v="36"/>
          </reference>
        </references>
      </pivotArea>
    </format>
    <format dxfId="214">
      <pivotArea dataOnly="0" labelOnly="1" fieldPosition="0">
        <references count="1">
          <reference field="0" count="1">
            <x v="17"/>
          </reference>
        </references>
      </pivotArea>
    </format>
    <format dxfId="213">
      <pivotArea dataOnly="0" labelOnly="1" fieldPosition="0">
        <references count="1">
          <reference field="0" count="1">
            <x v="18"/>
          </reference>
        </references>
      </pivotArea>
    </format>
    <format dxfId="212">
      <pivotArea dataOnly="0" labelOnly="1" fieldPosition="0">
        <references count="2">
          <reference field="0" count="1" selected="0">
            <x v="17"/>
          </reference>
          <reference field="2" count="1" defaultSubtotal="1">
            <x v="5"/>
          </reference>
        </references>
      </pivotArea>
    </format>
    <format dxfId="211">
      <pivotArea dataOnly="0" labelOnly="1" fieldPosition="0">
        <references count="2">
          <reference field="0" count="1" selected="0">
            <x v="18"/>
          </reference>
          <reference field="2" count="1" defaultSubtotal="1">
            <x v="33"/>
          </reference>
        </references>
      </pivotArea>
    </format>
    <format dxfId="210">
      <pivotArea collapsedLevelsAreSubtotals="1" fieldPosition="0">
        <references count="2">
          <reference field="0" count="1" selected="0">
            <x v="17"/>
          </reference>
          <reference field="2" count="1" defaultSubtotal="1">
            <x v="5"/>
          </reference>
        </references>
      </pivotArea>
    </format>
    <format dxfId="209">
      <pivotArea collapsedLevelsAreSubtotals="1" fieldPosition="0">
        <references count="2">
          <reference field="0" count="1" selected="0">
            <x v="18"/>
          </reference>
          <reference field="2" count="1" defaultSubtotal="1">
            <x v="33"/>
          </reference>
        </references>
      </pivotArea>
    </format>
    <format dxfId="208">
      <pivotArea dataOnly="0" labelOnly="1" fieldPosition="0">
        <references count="2">
          <reference field="0" count="1" selected="0">
            <x v="17"/>
          </reference>
          <reference field="2" count="1">
            <x v="5"/>
          </reference>
        </references>
      </pivotArea>
    </format>
    <format dxfId="207">
      <pivotArea dataOnly="0" labelOnly="1" fieldPosition="0">
        <references count="2">
          <reference field="0" count="1" selected="0">
            <x v="18"/>
          </reference>
          <reference field="2" count="1">
            <x v="33"/>
          </reference>
        </references>
      </pivotArea>
    </format>
    <format dxfId="206">
      <pivotArea dataOnly="0" labelOnly="1" fieldPosition="0">
        <references count="1">
          <reference field="0" count="1">
            <x v="19"/>
          </reference>
        </references>
      </pivotArea>
    </format>
    <format dxfId="205">
      <pivotArea dataOnly="0" labelOnly="1" fieldPosition="0">
        <references count="2">
          <reference field="0" count="1" selected="0">
            <x v="19"/>
          </reference>
          <reference field="2" count="1" defaultSubtotal="1">
            <x v="0"/>
          </reference>
        </references>
      </pivotArea>
    </format>
    <format dxfId="204">
      <pivotArea collapsedLevelsAreSubtotals="1" fieldPosition="0">
        <references count="2">
          <reference field="0" count="1" selected="0">
            <x v="19"/>
          </reference>
          <reference field="2" count="1" defaultSubtotal="1">
            <x v="0"/>
          </reference>
        </references>
      </pivotArea>
    </format>
    <format dxfId="203">
      <pivotArea dataOnly="0" labelOnly="1" fieldPosition="0">
        <references count="2">
          <reference field="0" count="1" selected="0">
            <x v="19"/>
          </reference>
          <reference field="2" count="1">
            <x v="0"/>
          </reference>
        </references>
      </pivotArea>
    </format>
    <format dxfId="202">
      <pivotArea dataOnly="0" labelOnly="1" fieldPosition="0">
        <references count="1">
          <reference field="0" count="1">
            <x v="20"/>
          </reference>
        </references>
      </pivotArea>
    </format>
    <format dxfId="201">
      <pivotArea dataOnly="0" labelOnly="1" fieldPosition="0">
        <references count="1">
          <reference field="0" count="1">
            <x v="21"/>
          </reference>
        </references>
      </pivotArea>
    </format>
    <format dxfId="200">
      <pivotArea dataOnly="0" labelOnly="1" fieldPosition="0">
        <references count="2">
          <reference field="0" count="1" selected="0">
            <x v="21"/>
          </reference>
          <reference field="2" count="1" defaultSubtotal="1">
            <x v="31"/>
          </reference>
        </references>
      </pivotArea>
    </format>
    <format dxfId="199">
      <pivotArea dataOnly="0" labelOnly="1" fieldPosition="0">
        <references count="2">
          <reference field="0" count="1" selected="0">
            <x v="20"/>
          </reference>
          <reference field="2" count="1" defaultSubtotal="1">
            <x v="46"/>
          </reference>
        </references>
      </pivotArea>
    </format>
    <format dxfId="198">
      <pivotArea collapsedLevelsAreSubtotals="1" fieldPosition="0">
        <references count="2">
          <reference field="0" count="1" selected="0">
            <x v="20"/>
          </reference>
          <reference field="2" count="1" defaultSubtotal="1">
            <x v="46"/>
          </reference>
        </references>
      </pivotArea>
    </format>
    <format dxfId="197">
      <pivotArea collapsedLevelsAreSubtotals="1" fieldPosition="0">
        <references count="2">
          <reference field="0" count="1" selected="0">
            <x v="21"/>
          </reference>
          <reference field="2" count="1" defaultSubtotal="1">
            <x v="31"/>
          </reference>
        </references>
      </pivotArea>
    </format>
    <format dxfId="196">
      <pivotArea dataOnly="0" labelOnly="1" fieldPosition="0">
        <references count="2">
          <reference field="0" count="1" selected="0">
            <x v="20"/>
          </reference>
          <reference field="2" count="1">
            <x v="46"/>
          </reference>
        </references>
      </pivotArea>
    </format>
    <format dxfId="195">
      <pivotArea dataOnly="0" labelOnly="1" fieldPosition="0">
        <references count="2">
          <reference field="0" count="1" selected="0">
            <x v="21"/>
          </reference>
          <reference field="2" count="1">
            <x v="31"/>
          </reference>
        </references>
      </pivotArea>
    </format>
    <format dxfId="194">
      <pivotArea dataOnly="0" labelOnly="1" fieldPosition="0">
        <references count="1">
          <reference field="0" count="1">
            <x v="22"/>
          </reference>
        </references>
      </pivotArea>
    </format>
    <format dxfId="193">
      <pivotArea dataOnly="0" labelOnly="1" fieldPosition="0">
        <references count="2">
          <reference field="0" count="1" selected="0">
            <x v="22"/>
          </reference>
          <reference field="2" count="1" defaultSubtotal="1">
            <x v="34"/>
          </reference>
        </references>
      </pivotArea>
    </format>
    <format dxfId="192">
      <pivotArea collapsedLevelsAreSubtotals="1" fieldPosition="0">
        <references count="2">
          <reference field="0" count="1" selected="0">
            <x v="22"/>
          </reference>
          <reference field="2" count="1" defaultSubtotal="1">
            <x v="34"/>
          </reference>
        </references>
      </pivotArea>
    </format>
    <format dxfId="191">
      <pivotArea dataOnly="0" labelOnly="1" fieldPosition="0">
        <references count="2">
          <reference field="0" count="1" selected="0">
            <x v="22"/>
          </reference>
          <reference field="2" count="1">
            <x v="34"/>
          </reference>
        </references>
      </pivotArea>
    </format>
    <format dxfId="190">
      <pivotArea dataOnly="0" labelOnly="1" fieldPosition="0">
        <references count="1">
          <reference field="0" count="1">
            <x v="23"/>
          </reference>
        </references>
      </pivotArea>
    </format>
    <format dxfId="189">
      <pivotArea dataOnly="0" labelOnly="1" fieldPosition="0">
        <references count="1">
          <reference field="0" count="1">
            <x v="24"/>
          </reference>
        </references>
      </pivotArea>
    </format>
    <format dxfId="188">
      <pivotArea dataOnly="0" labelOnly="1" fieldPosition="0">
        <references count="1">
          <reference field="0" count="1">
            <x v="25"/>
          </reference>
        </references>
      </pivotArea>
    </format>
    <format dxfId="187">
      <pivotArea dataOnly="0" labelOnly="1" fieldPosition="0">
        <references count="1">
          <reference field="0" count="1">
            <x v="26"/>
          </reference>
        </references>
      </pivotArea>
    </format>
    <format dxfId="186">
      <pivotArea dataOnly="0" labelOnly="1" fieldPosition="0">
        <references count="2">
          <reference field="0" count="1" selected="0">
            <x v="26"/>
          </reference>
          <reference field="2" count="1" defaultSubtotal="1">
            <x v="49"/>
          </reference>
        </references>
      </pivotArea>
    </format>
    <format dxfId="185">
      <pivotArea dataOnly="0" labelOnly="1" fieldPosition="0">
        <references count="2">
          <reference field="0" count="1" selected="0">
            <x v="25"/>
          </reference>
          <reference field="2" count="1" defaultSubtotal="1">
            <x v="50"/>
          </reference>
        </references>
      </pivotArea>
    </format>
    <format dxfId="184">
      <pivotArea dataOnly="0" labelOnly="1" fieldPosition="0">
        <references count="2">
          <reference field="0" count="1" selected="0">
            <x v="24"/>
          </reference>
          <reference field="2" count="1" defaultSubtotal="1">
            <x v="40"/>
          </reference>
        </references>
      </pivotArea>
    </format>
    <format dxfId="183">
      <pivotArea dataOnly="0" labelOnly="1" fieldPosition="0">
        <references count="2">
          <reference field="0" count="1" selected="0">
            <x v="23"/>
          </reference>
          <reference field="2" count="1" defaultSubtotal="1">
            <x v="52"/>
          </reference>
        </references>
      </pivotArea>
    </format>
    <format dxfId="182">
      <pivotArea collapsedLevelsAreSubtotals="1" fieldPosition="0">
        <references count="2">
          <reference field="0" count="1" selected="0">
            <x v="23"/>
          </reference>
          <reference field="2" count="1" defaultSubtotal="1">
            <x v="52"/>
          </reference>
        </references>
      </pivotArea>
    </format>
    <format dxfId="181">
      <pivotArea collapsedLevelsAreSubtotals="1" fieldPosition="0">
        <references count="2">
          <reference field="0" count="1" selected="0">
            <x v="24"/>
          </reference>
          <reference field="2" count="1" defaultSubtotal="1">
            <x v="40"/>
          </reference>
        </references>
      </pivotArea>
    </format>
    <format dxfId="180">
      <pivotArea collapsedLevelsAreSubtotals="1" fieldPosition="0">
        <references count="2">
          <reference field="0" count="1" selected="0">
            <x v="25"/>
          </reference>
          <reference field="2" count="1" defaultSubtotal="1">
            <x v="50"/>
          </reference>
        </references>
      </pivotArea>
    </format>
    <format dxfId="179">
      <pivotArea collapsedLevelsAreSubtotals="1" fieldPosition="0">
        <references count="2">
          <reference field="0" count="1" selected="0">
            <x v="26"/>
          </reference>
          <reference field="2" count="1" defaultSubtotal="1">
            <x v="49"/>
          </reference>
        </references>
      </pivotArea>
    </format>
    <format dxfId="178">
      <pivotArea dataOnly="0" labelOnly="1" fieldPosition="0">
        <references count="2">
          <reference field="0" count="1" selected="0">
            <x v="23"/>
          </reference>
          <reference field="2" count="1">
            <x v="52"/>
          </reference>
        </references>
      </pivotArea>
    </format>
    <format dxfId="177">
      <pivotArea dataOnly="0" labelOnly="1" fieldPosition="0">
        <references count="2">
          <reference field="0" count="1" selected="0">
            <x v="24"/>
          </reference>
          <reference field="2" count="1">
            <x v="40"/>
          </reference>
        </references>
      </pivotArea>
    </format>
    <format dxfId="176">
      <pivotArea dataOnly="0" labelOnly="1" fieldPosition="0">
        <references count="2">
          <reference field="0" count="1" selected="0">
            <x v="25"/>
          </reference>
          <reference field="2" count="1">
            <x v="50"/>
          </reference>
        </references>
      </pivotArea>
    </format>
    <format dxfId="175">
      <pivotArea dataOnly="0" labelOnly="1" fieldPosition="0">
        <references count="2">
          <reference field="0" count="1" selected="0">
            <x v="26"/>
          </reference>
          <reference field="2" count="1">
            <x v="49"/>
          </reference>
        </references>
      </pivotArea>
    </format>
    <format dxfId="174">
      <pivotArea dataOnly="0" labelOnly="1" fieldPosition="0">
        <references count="1">
          <reference field="0" count="1">
            <x v="27"/>
          </reference>
        </references>
      </pivotArea>
    </format>
    <format dxfId="173">
      <pivotArea dataOnly="0" labelOnly="1" fieldPosition="0">
        <references count="2">
          <reference field="0" count="1" selected="0">
            <x v="27"/>
          </reference>
          <reference field="2" count="1" defaultSubtotal="1">
            <x v="39"/>
          </reference>
        </references>
      </pivotArea>
    </format>
    <format dxfId="172">
      <pivotArea collapsedLevelsAreSubtotals="1" fieldPosition="0">
        <references count="2">
          <reference field="0" count="1" selected="0">
            <x v="27"/>
          </reference>
          <reference field="2" count="1" defaultSubtotal="1">
            <x v="39"/>
          </reference>
        </references>
      </pivotArea>
    </format>
    <format dxfId="171">
      <pivotArea dataOnly="0" labelOnly="1" fieldPosition="0">
        <references count="2">
          <reference field="0" count="1" selected="0">
            <x v="27"/>
          </reference>
          <reference field="2" count="1">
            <x v="39"/>
          </reference>
        </references>
      </pivotArea>
    </format>
    <format dxfId="170">
      <pivotArea dataOnly="0" labelOnly="1" fieldPosition="0">
        <references count="1">
          <reference field="0" count="1">
            <x v="28"/>
          </reference>
        </references>
      </pivotArea>
    </format>
    <format dxfId="169">
      <pivotArea dataOnly="0" labelOnly="1" fieldPosition="0">
        <references count="1">
          <reference field="0" count="1">
            <x v="29"/>
          </reference>
        </references>
      </pivotArea>
    </format>
    <format dxfId="168">
      <pivotArea dataOnly="0" labelOnly="1" fieldPosition="0">
        <references count="1">
          <reference field="0" count="1">
            <x v="30"/>
          </reference>
        </references>
      </pivotArea>
    </format>
    <format dxfId="167">
      <pivotArea dataOnly="0" labelOnly="1" fieldPosition="0">
        <references count="2">
          <reference field="0" count="1" selected="0">
            <x v="30"/>
          </reference>
          <reference field="2" count="1" defaultSubtotal="1">
            <x v="65"/>
          </reference>
        </references>
      </pivotArea>
    </format>
    <format dxfId="166">
      <pivotArea dataOnly="0" labelOnly="1" fieldPosition="0">
        <references count="2">
          <reference field="0" count="1" selected="0">
            <x v="29"/>
          </reference>
          <reference field="2" count="1" defaultSubtotal="1">
            <x v="66"/>
          </reference>
        </references>
      </pivotArea>
    </format>
    <format dxfId="165">
      <pivotArea dataOnly="0" labelOnly="1" fieldPosition="0">
        <references count="2">
          <reference field="0" count="1" selected="0">
            <x v="28"/>
          </reference>
          <reference field="2" count="1" defaultSubtotal="1">
            <x v="58"/>
          </reference>
        </references>
      </pivotArea>
    </format>
    <format dxfId="164">
      <pivotArea collapsedLevelsAreSubtotals="1" fieldPosition="0">
        <references count="2">
          <reference field="0" count="1" selected="0">
            <x v="28"/>
          </reference>
          <reference field="2" count="1" defaultSubtotal="1">
            <x v="58"/>
          </reference>
        </references>
      </pivotArea>
    </format>
    <format dxfId="163">
      <pivotArea collapsedLevelsAreSubtotals="1" fieldPosition="0">
        <references count="3">
          <reference field="4294967294" count="1" selected="0">
            <x v="1"/>
          </reference>
          <reference field="0" count="1" selected="0">
            <x v="29"/>
          </reference>
          <reference field="2" count="1" defaultSubtotal="1">
            <x v="66"/>
          </reference>
        </references>
      </pivotArea>
    </format>
    <format dxfId="162">
      <pivotArea collapsedLevelsAreSubtotals="1" fieldPosition="0">
        <references count="3">
          <reference field="4294967294" count="1" selected="0">
            <x v="1"/>
          </reference>
          <reference field="0" count="1" selected="0">
            <x v="29"/>
          </reference>
          <reference field="2" count="1" defaultSubtotal="1">
            <x v="66"/>
          </reference>
        </references>
      </pivotArea>
    </format>
    <format dxfId="161">
      <pivotArea dataOnly="0" labelOnly="1" fieldPosition="0">
        <references count="2">
          <reference field="0" count="1" selected="0">
            <x v="28"/>
          </reference>
          <reference field="2" count="1">
            <x v="58"/>
          </reference>
        </references>
      </pivotArea>
    </format>
    <format dxfId="160">
      <pivotArea dataOnly="0" labelOnly="1" fieldPosition="0">
        <references count="2">
          <reference field="0" count="1" selected="0">
            <x v="29"/>
          </reference>
          <reference field="2" count="1">
            <x v="66"/>
          </reference>
        </references>
      </pivotArea>
    </format>
    <format dxfId="159">
      <pivotArea dataOnly="0" labelOnly="1" fieldPosition="0">
        <references count="2">
          <reference field="0" count="1" selected="0">
            <x v="30"/>
          </reference>
          <reference field="2" count="1">
            <x v="65"/>
          </reference>
        </references>
      </pivotArea>
    </format>
    <format dxfId="158">
      <pivotArea collapsedLevelsAreSubtotals="1" fieldPosition="0">
        <references count="2">
          <reference field="0" count="1" selected="0">
            <x v="29"/>
          </reference>
          <reference field="2" count="1" defaultSubtotal="1">
            <x v="66"/>
          </reference>
        </references>
      </pivotArea>
    </format>
    <format dxfId="157">
      <pivotArea collapsedLevelsAreSubtotals="1" fieldPosition="0">
        <references count="2">
          <reference field="0" count="1" selected="0">
            <x v="30"/>
          </reference>
          <reference field="2" count="1" defaultSubtotal="1">
            <x v="65"/>
          </reference>
        </references>
      </pivotArea>
    </format>
    <format dxfId="156">
      <pivotArea dataOnly="0" labelOnly="1" fieldPosition="0">
        <references count="1">
          <reference field="0" count="1">
            <x v="31"/>
          </reference>
        </references>
      </pivotArea>
    </format>
    <format dxfId="155">
      <pivotArea dataOnly="0" labelOnly="1" fieldPosition="0">
        <references count="1">
          <reference field="0" count="1">
            <x v="32"/>
          </reference>
        </references>
      </pivotArea>
    </format>
    <format dxfId="154">
      <pivotArea dataOnly="0" labelOnly="1" fieldPosition="0">
        <references count="1">
          <reference field="0" count="1">
            <x v="33"/>
          </reference>
        </references>
      </pivotArea>
    </format>
    <format dxfId="153">
      <pivotArea dataOnly="0" labelOnly="1" fieldPosition="0">
        <references count="1">
          <reference field="0" count="1">
            <x v="34"/>
          </reference>
        </references>
      </pivotArea>
    </format>
    <format dxfId="152">
      <pivotArea dataOnly="0" labelOnly="1" fieldPosition="0">
        <references count="1">
          <reference field="0" count="1">
            <x v="35"/>
          </reference>
        </references>
      </pivotArea>
    </format>
    <format dxfId="151">
      <pivotArea dataOnly="0" labelOnly="1" fieldPosition="0">
        <references count="1">
          <reference field="0" count="1">
            <x v="36"/>
          </reference>
        </references>
      </pivotArea>
    </format>
    <format dxfId="150">
      <pivotArea dataOnly="0" labelOnly="1" fieldPosition="0">
        <references count="2">
          <reference field="0" count="1" selected="0">
            <x v="31"/>
          </reference>
          <reference field="2" count="1" defaultSubtotal="1">
            <x v="35"/>
          </reference>
        </references>
      </pivotArea>
    </format>
    <format dxfId="149">
      <pivotArea dataOnly="0" labelOnly="1" fieldPosition="0">
        <references count="2">
          <reference field="0" count="1" selected="0">
            <x v="32"/>
          </reference>
          <reference field="2" count="1" defaultSubtotal="1">
            <x v="10"/>
          </reference>
        </references>
      </pivotArea>
    </format>
    <format dxfId="148">
      <pivotArea dataOnly="0" labelOnly="1" fieldPosition="0">
        <references count="2">
          <reference field="0" count="1" selected="0">
            <x v="33"/>
          </reference>
          <reference field="2" count="1" defaultSubtotal="1">
            <x v="38"/>
          </reference>
        </references>
      </pivotArea>
    </format>
    <format dxfId="147">
      <pivotArea dataOnly="0" labelOnly="1" fieldPosition="0">
        <references count="2">
          <reference field="0" count="1" selected="0">
            <x v="34"/>
          </reference>
          <reference field="2" count="1" defaultSubtotal="1">
            <x v="18"/>
          </reference>
        </references>
      </pivotArea>
    </format>
    <format dxfId="146">
      <pivotArea dataOnly="0" labelOnly="1" fieldPosition="0">
        <references count="2">
          <reference field="0" count="1" selected="0">
            <x v="35"/>
          </reference>
          <reference field="2" count="1" defaultSubtotal="1">
            <x v="57"/>
          </reference>
        </references>
      </pivotArea>
    </format>
    <format dxfId="145">
      <pivotArea dataOnly="0" labelOnly="1" fieldPosition="0">
        <references count="2">
          <reference field="0" count="1" selected="0">
            <x v="36"/>
          </reference>
          <reference field="2" count="1" defaultSubtotal="1">
            <x v="55"/>
          </reference>
        </references>
      </pivotArea>
    </format>
    <format dxfId="144">
      <pivotArea collapsedLevelsAreSubtotals="1" fieldPosition="0">
        <references count="2">
          <reference field="0" count="1" selected="0">
            <x v="31"/>
          </reference>
          <reference field="2" count="1" defaultSubtotal="1">
            <x v="35"/>
          </reference>
        </references>
      </pivotArea>
    </format>
    <format dxfId="143">
      <pivotArea collapsedLevelsAreSubtotals="1" fieldPosition="0">
        <references count="2">
          <reference field="0" count="1" selected="0">
            <x v="32"/>
          </reference>
          <reference field="2" count="1" defaultSubtotal="1">
            <x v="10"/>
          </reference>
        </references>
      </pivotArea>
    </format>
    <format dxfId="142">
      <pivotArea collapsedLevelsAreSubtotals="1" fieldPosition="0">
        <references count="2">
          <reference field="0" count="1" selected="0">
            <x v="33"/>
          </reference>
          <reference field="2" count="1" defaultSubtotal="1">
            <x v="38"/>
          </reference>
        </references>
      </pivotArea>
    </format>
    <format dxfId="141">
      <pivotArea collapsedLevelsAreSubtotals="1" fieldPosition="0">
        <references count="2">
          <reference field="0" count="1" selected="0">
            <x v="34"/>
          </reference>
          <reference field="2" count="1" defaultSubtotal="1">
            <x v="18"/>
          </reference>
        </references>
      </pivotArea>
    </format>
    <format dxfId="140">
      <pivotArea collapsedLevelsAreSubtotals="1" fieldPosition="0">
        <references count="2">
          <reference field="0" count="1" selected="0">
            <x v="35"/>
          </reference>
          <reference field="2" count="1" defaultSubtotal="1">
            <x v="57"/>
          </reference>
        </references>
      </pivotArea>
    </format>
    <format dxfId="139">
      <pivotArea collapsedLevelsAreSubtotals="1" fieldPosition="0">
        <references count="2">
          <reference field="0" count="1" selected="0">
            <x v="36"/>
          </reference>
          <reference field="2" count="1" defaultSubtotal="1">
            <x v="55"/>
          </reference>
        </references>
      </pivotArea>
    </format>
    <format dxfId="138">
      <pivotArea dataOnly="0" labelOnly="1" fieldPosition="0">
        <references count="2">
          <reference field="0" count="1" selected="0">
            <x v="31"/>
          </reference>
          <reference field="2" count="1">
            <x v="35"/>
          </reference>
        </references>
      </pivotArea>
    </format>
    <format dxfId="137">
      <pivotArea dataOnly="0" labelOnly="1" fieldPosition="0">
        <references count="2">
          <reference field="0" count="1" selected="0">
            <x v="32"/>
          </reference>
          <reference field="2" count="1">
            <x v="10"/>
          </reference>
        </references>
      </pivotArea>
    </format>
    <format dxfId="136">
      <pivotArea dataOnly="0" labelOnly="1" fieldPosition="0">
        <references count="2">
          <reference field="0" count="1" selected="0">
            <x v="33"/>
          </reference>
          <reference field="2" count="1">
            <x v="38"/>
          </reference>
        </references>
      </pivotArea>
    </format>
    <format dxfId="135">
      <pivotArea dataOnly="0" labelOnly="1" fieldPosition="0">
        <references count="2">
          <reference field="0" count="1" selected="0">
            <x v="34"/>
          </reference>
          <reference field="2" count="1">
            <x v="18"/>
          </reference>
        </references>
      </pivotArea>
    </format>
    <format dxfId="134">
      <pivotArea dataOnly="0" labelOnly="1" fieldPosition="0">
        <references count="2">
          <reference field="0" count="1" selected="0">
            <x v="35"/>
          </reference>
          <reference field="2" count="1">
            <x v="57"/>
          </reference>
        </references>
      </pivotArea>
    </format>
    <format dxfId="133">
      <pivotArea dataOnly="0" labelOnly="1" fieldPosition="0">
        <references count="2">
          <reference field="0" count="1" selected="0">
            <x v="36"/>
          </reference>
          <reference field="2" count="1">
            <x v="55"/>
          </reference>
        </references>
      </pivotArea>
    </format>
    <format dxfId="132">
      <pivotArea dataOnly="0" labelOnly="1" fieldPosition="0">
        <references count="1">
          <reference field="0" count="1">
            <x v="37"/>
          </reference>
        </references>
      </pivotArea>
    </format>
    <format dxfId="131">
      <pivotArea dataOnly="0" labelOnly="1" fieldPosition="0">
        <references count="1">
          <reference field="0" count="1">
            <x v="38"/>
          </reference>
        </references>
      </pivotArea>
    </format>
    <format dxfId="130">
      <pivotArea dataOnly="0" labelOnly="1" fieldPosition="0">
        <references count="1">
          <reference field="0" count="1">
            <x v="39"/>
          </reference>
        </references>
      </pivotArea>
    </format>
    <format dxfId="129">
      <pivotArea dataOnly="0" labelOnly="1" fieldPosition="0">
        <references count="2">
          <reference field="0" count="1" selected="0">
            <x v="37"/>
          </reference>
          <reference field="2" count="1" defaultSubtotal="1">
            <x v="61"/>
          </reference>
        </references>
      </pivotArea>
    </format>
    <format dxfId="128">
      <pivotArea dataOnly="0" labelOnly="1" fieldPosition="0">
        <references count="2">
          <reference field="0" count="1" selected="0">
            <x v="38"/>
          </reference>
          <reference field="2" count="1" defaultSubtotal="1">
            <x v="19"/>
          </reference>
        </references>
      </pivotArea>
    </format>
    <format dxfId="127">
      <pivotArea dataOnly="0" labelOnly="1" fieldPosition="0">
        <references count="2">
          <reference field="0" count="1" selected="0">
            <x v="39"/>
          </reference>
          <reference field="2" count="1" defaultSubtotal="1">
            <x v="3"/>
          </reference>
        </references>
      </pivotArea>
    </format>
    <format dxfId="126">
      <pivotArea collapsedLevelsAreSubtotals="1" fieldPosition="0">
        <references count="2">
          <reference field="0" count="1" selected="0">
            <x v="39"/>
          </reference>
          <reference field="2" count="1" defaultSubtotal="1">
            <x v="3"/>
          </reference>
        </references>
      </pivotArea>
    </format>
    <format dxfId="125">
      <pivotArea collapsedLevelsAreSubtotals="1" fieldPosition="0">
        <references count="2">
          <reference field="0" count="1" selected="0">
            <x v="38"/>
          </reference>
          <reference field="2" count="1" defaultSubtotal="1">
            <x v="19"/>
          </reference>
        </references>
      </pivotArea>
    </format>
    <format dxfId="124">
      <pivotArea collapsedLevelsAreSubtotals="1" fieldPosition="0">
        <references count="2">
          <reference field="0" count="1" selected="0">
            <x v="37"/>
          </reference>
          <reference field="2" count="1" defaultSubtotal="1">
            <x v="61"/>
          </reference>
        </references>
      </pivotArea>
    </format>
    <format dxfId="123">
      <pivotArea dataOnly="0" labelOnly="1" fieldPosition="0">
        <references count="2">
          <reference field="0" count="1" selected="0">
            <x v="37"/>
          </reference>
          <reference field="2" count="1">
            <x v="61"/>
          </reference>
        </references>
      </pivotArea>
    </format>
    <format dxfId="122">
      <pivotArea dataOnly="0" labelOnly="1" fieldPosition="0">
        <references count="2">
          <reference field="0" count="1" selected="0">
            <x v="38"/>
          </reference>
          <reference field="2" count="1">
            <x v="19"/>
          </reference>
        </references>
      </pivotArea>
    </format>
    <format dxfId="121">
      <pivotArea dataOnly="0" labelOnly="1" offset="IV1:IV11" fieldPosition="0">
        <references count="2">
          <reference field="0" count="1" selected="0">
            <x v="39"/>
          </reference>
          <reference field="2" count="1">
            <x v="3"/>
          </reference>
        </references>
      </pivotArea>
    </format>
    <format dxfId="120">
      <pivotArea dataOnly="0" labelOnly="1" fieldPosition="0">
        <references count="1">
          <reference field="0" count="1">
            <x v="40"/>
          </reference>
        </references>
      </pivotArea>
    </format>
    <format dxfId="119">
      <pivotArea dataOnly="0" labelOnly="1" fieldPosition="0">
        <references count="2">
          <reference field="0" count="1" selected="0">
            <x v="40"/>
          </reference>
          <reference field="2" count="1" defaultSubtotal="1">
            <x v="62"/>
          </reference>
        </references>
      </pivotArea>
    </format>
    <format dxfId="118">
      <pivotArea collapsedLevelsAreSubtotals="1" fieldPosition="0">
        <references count="2">
          <reference field="0" count="1" selected="0">
            <x v="40"/>
          </reference>
          <reference field="2" count="1" defaultSubtotal="1">
            <x v="62"/>
          </reference>
        </references>
      </pivotArea>
    </format>
    <format dxfId="117">
      <pivotArea dataOnly="0" labelOnly="1" fieldPosition="0">
        <references count="2">
          <reference field="0" count="1" selected="0">
            <x v="40"/>
          </reference>
          <reference field="2" count="1">
            <x v="62"/>
          </reference>
        </references>
      </pivotArea>
    </format>
    <format dxfId="116">
      <pivotArea dataOnly="0" labelOnly="1" fieldPosition="0">
        <references count="1">
          <reference field="0" count="1">
            <x v="41"/>
          </reference>
        </references>
      </pivotArea>
    </format>
    <format dxfId="115">
      <pivotArea dataOnly="0" labelOnly="1" fieldPosition="0">
        <references count="2">
          <reference field="0" count="1" selected="0">
            <x v="41"/>
          </reference>
          <reference field="2" count="1" defaultSubtotal="1">
            <x v="51"/>
          </reference>
        </references>
      </pivotArea>
    </format>
    <format dxfId="114">
      <pivotArea collapsedLevelsAreSubtotals="1" fieldPosition="0">
        <references count="2">
          <reference field="0" count="1" selected="0">
            <x v="41"/>
          </reference>
          <reference field="2" count="1" defaultSubtotal="1">
            <x v="51"/>
          </reference>
        </references>
      </pivotArea>
    </format>
    <format dxfId="113">
      <pivotArea dataOnly="0" labelOnly="1" fieldPosition="0">
        <references count="2">
          <reference field="0" count="1" selected="0">
            <x v="41"/>
          </reference>
          <reference field="2" count="1">
            <x v="51"/>
          </reference>
        </references>
      </pivotArea>
    </format>
    <format dxfId="112">
      <pivotArea dataOnly="0" labelOnly="1" fieldPosition="0">
        <references count="1">
          <reference field="0" count="1">
            <x v="42"/>
          </reference>
        </references>
      </pivotArea>
    </format>
    <format dxfId="111">
      <pivotArea dataOnly="0" labelOnly="1" fieldPosition="0">
        <references count="2">
          <reference field="0" count="1" selected="0">
            <x v="42"/>
          </reference>
          <reference field="2" count="1" defaultSubtotal="1">
            <x v="28"/>
          </reference>
        </references>
      </pivotArea>
    </format>
    <format dxfId="110">
      <pivotArea collapsedLevelsAreSubtotals="1" fieldPosition="0">
        <references count="2">
          <reference field="0" count="1" selected="0">
            <x v="42"/>
          </reference>
          <reference field="2" count="1" defaultSubtotal="1">
            <x v="28"/>
          </reference>
        </references>
      </pivotArea>
    </format>
    <format dxfId="109">
      <pivotArea dataOnly="0" labelOnly="1" fieldPosition="0">
        <references count="2">
          <reference field="0" count="1" selected="0">
            <x v="42"/>
          </reference>
          <reference field="2" count="1">
            <x v="28"/>
          </reference>
        </references>
      </pivotArea>
    </format>
    <format dxfId="108">
      <pivotArea dataOnly="0" labelOnly="1" fieldPosition="0">
        <references count="1">
          <reference field="0" count="1">
            <x v="43"/>
          </reference>
        </references>
      </pivotArea>
    </format>
    <format dxfId="107">
      <pivotArea dataOnly="0" labelOnly="1" fieldPosition="0">
        <references count="2">
          <reference field="0" count="1" selected="0">
            <x v="43"/>
          </reference>
          <reference field="2" count="1" defaultSubtotal="1">
            <x v="53"/>
          </reference>
        </references>
      </pivotArea>
    </format>
    <format dxfId="106">
      <pivotArea collapsedLevelsAreSubtotals="1" fieldPosition="0">
        <references count="2">
          <reference field="0" count="1" selected="0">
            <x v="43"/>
          </reference>
          <reference field="2" count="1" defaultSubtotal="1">
            <x v="53"/>
          </reference>
        </references>
      </pivotArea>
    </format>
    <format dxfId="105">
      <pivotArea dataOnly="0" labelOnly="1" fieldPosition="0">
        <references count="2">
          <reference field="0" count="1" selected="0">
            <x v="43"/>
          </reference>
          <reference field="2" count="1">
            <x v="53"/>
          </reference>
        </references>
      </pivotArea>
    </format>
    <format dxfId="104">
      <pivotArea dataOnly="0" labelOnly="1" fieldPosition="0">
        <references count="1">
          <reference field="0" count="1">
            <x v="44"/>
          </reference>
        </references>
      </pivotArea>
    </format>
    <format dxfId="103">
      <pivotArea dataOnly="0" labelOnly="1" fieldPosition="0">
        <references count="1">
          <reference field="0" count="1">
            <x v="45"/>
          </reference>
        </references>
      </pivotArea>
    </format>
    <format dxfId="102">
      <pivotArea dataOnly="0" labelOnly="1" fieldPosition="0">
        <references count="2">
          <reference field="0" count="1" selected="0">
            <x v="44"/>
          </reference>
          <reference field="2" count="1" defaultSubtotal="1">
            <x v="7"/>
          </reference>
        </references>
      </pivotArea>
    </format>
    <format dxfId="101">
      <pivotArea dataOnly="0" labelOnly="1" fieldPosition="0">
        <references count="2">
          <reference field="0" count="1" selected="0">
            <x v="45"/>
          </reference>
          <reference field="2" count="1" defaultSubtotal="1">
            <x v="29"/>
          </reference>
        </references>
      </pivotArea>
    </format>
    <format dxfId="100">
      <pivotArea collapsedLevelsAreSubtotals="1" fieldPosition="0">
        <references count="2">
          <reference field="0" count="1" selected="0">
            <x v="44"/>
          </reference>
          <reference field="2" count="1" defaultSubtotal="1">
            <x v="7"/>
          </reference>
        </references>
      </pivotArea>
    </format>
    <format dxfId="99">
      <pivotArea collapsedLevelsAreSubtotals="1" fieldPosition="0">
        <references count="2">
          <reference field="0" count="1" selected="0">
            <x v="45"/>
          </reference>
          <reference field="2" count="1" defaultSubtotal="1">
            <x v="29"/>
          </reference>
        </references>
      </pivotArea>
    </format>
    <format dxfId="98">
      <pivotArea dataOnly="0" labelOnly="1" fieldPosition="0">
        <references count="2">
          <reference field="0" count="1" selected="0">
            <x v="44"/>
          </reference>
          <reference field="2" count="1">
            <x v="7"/>
          </reference>
        </references>
      </pivotArea>
    </format>
    <format dxfId="97">
      <pivotArea dataOnly="0" labelOnly="1" fieldPosition="0">
        <references count="2">
          <reference field="0" count="1" selected="0">
            <x v="45"/>
          </reference>
          <reference field="2" count="1">
            <x v="29"/>
          </reference>
        </references>
      </pivotArea>
    </format>
    <format dxfId="96">
      <pivotArea dataOnly="0" labelOnly="1" fieldPosition="0">
        <references count="1">
          <reference field="0" count="1">
            <x v="46"/>
          </reference>
        </references>
      </pivotArea>
    </format>
    <format dxfId="95">
      <pivotArea dataOnly="0" labelOnly="1" fieldPosition="0">
        <references count="2">
          <reference field="0" count="1" selected="0">
            <x v="46"/>
          </reference>
          <reference field="2" count="1" defaultSubtotal="1">
            <x v="25"/>
          </reference>
        </references>
      </pivotArea>
    </format>
    <format dxfId="94">
      <pivotArea collapsedLevelsAreSubtotals="1" fieldPosition="0">
        <references count="2">
          <reference field="0" count="1" selected="0">
            <x v="46"/>
          </reference>
          <reference field="2" count="1" defaultSubtotal="1">
            <x v="25"/>
          </reference>
        </references>
      </pivotArea>
    </format>
    <format dxfId="93">
      <pivotArea dataOnly="0" labelOnly="1" fieldPosition="0">
        <references count="2">
          <reference field="0" count="1" selected="0">
            <x v="46"/>
          </reference>
          <reference field="2" count="1">
            <x v="25"/>
          </reference>
        </references>
      </pivotArea>
    </format>
    <format dxfId="92">
      <pivotArea dataOnly="0" labelOnly="1" fieldPosition="0">
        <references count="1">
          <reference field="0" count="1">
            <x v="47"/>
          </reference>
        </references>
      </pivotArea>
    </format>
    <format dxfId="91">
      <pivotArea dataOnly="0" labelOnly="1" fieldPosition="0">
        <references count="1">
          <reference field="0" count="1">
            <x v="48"/>
          </reference>
        </references>
      </pivotArea>
    </format>
    <format dxfId="90">
      <pivotArea dataOnly="0" labelOnly="1" fieldPosition="0">
        <references count="1">
          <reference field="0" count="1">
            <x v="49"/>
          </reference>
        </references>
      </pivotArea>
    </format>
    <format dxfId="89">
      <pivotArea dataOnly="0" labelOnly="1" fieldPosition="0">
        <references count="1">
          <reference field="0" count="1">
            <x v="50"/>
          </reference>
        </references>
      </pivotArea>
    </format>
    <format dxfId="88">
      <pivotArea dataOnly="0" labelOnly="1" fieldPosition="0">
        <references count="1">
          <reference field="0" count="1">
            <x v="51"/>
          </reference>
        </references>
      </pivotArea>
    </format>
    <format dxfId="87">
      <pivotArea dataOnly="0" labelOnly="1" fieldPosition="0">
        <references count="2">
          <reference field="0" count="1" selected="0">
            <x v="51"/>
          </reference>
          <reference field="2" count="1" defaultSubtotal="1">
            <x v="6"/>
          </reference>
        </references>
      </pivotArea>
    </format>
    <format dxfId="86">
      <pivotArea dataOnly="0" labelOnly="1" fieldPosition="0">
        <references count="2">
          <reference field="0" count="1" selected="0">
            <x v="50"/>
          </reference>
          <reference field="2" count="1" defaultSubtotal="1">
            <x v="32"/>
          </reference>
        </references>
      </pivotArea>
    </format>
    <format dxfId="85">
      <pivotArea dataOnly="0" labelOnly="1" fieldPosition="0">
        <references count="2">
          <reference field="0" count="1" selected="0">
            <x v="49"/>
          </reference>
          <reference field="2" count="1" defaultSubtotal="1">
            <x v="37"/>
          </reference>
        </references>
      </pivotArea>
    </format>
    <format dxfId="84">
      <pivotArea dataOnly="0" labelOnly="1" fieldPosition="0">
        <references count="2">
          <reference field="0" count="1" selected="0">
            <x v="48"/>
          </reference>
          <reference field="2" count="1" defaultSubtotal="1">
            <x v="12"/>
          </reference>
        </references>
      </pivotArea>
    </format>
    <format dxfId="83">
      <pivotArea dataOnly="0" labelOnly="1" fieldPosition="0">
        <references count="2">
          <reference field="0" count="1" selected="0">
            <x v="47"/>
          </reference>
          <reference field="2" count="1" defaultSubtotal="1">
            <x v="24"/>
          </reference>
        </references>
      </pivotArea>
    </format>
    <format dxfId="82">
      <pivotArea dataOnly="0" labelOnly="1" fieldPosition="0">
        <references count="2">
          <reference field="0" count="1" selected="0">
            <x v="47"/>
          </reference>
          <reference field="2" count="1">
            <x v="24"/>
          </reference>
        </references>
      </pivotArea>
    </format>
    <format dxfId="81">
      <pivotArea dataOnly="0" labelOnly="1" fieldPosition="0">
        <references count="2">
          <reference field="0" count="1" selected="0">
            <x v="48"/>
          </reference>
          <reference field="2" count="1">
            <x v="12"/>
          </reference>
        </references>
      </pivotArea>
    </format>
    <format dxfId="80">
      <pivotArea dataOnly="0" labelOnly="1" fieldPosition="0">
        <references count="2">
          <reference field="0" count="1" selected="0">
            <x v="49"/>
          </reference>
          <reference field="2" count="1">
            <x v="37"/>
          </reference>
        </references>
      </pivotArea>
    </format>
    <format dxfId="79">
      <pivotArea dataOnly="0" labelOnly="1" fieldPosition="0">
        <references count="2">
          <reference field="0" count="1" selected="0">
            <x v="50"/>
          </reference>
          <reference field="2" count="1">
            <x v="32"/>
          </reference>
        </references>
      </pivotArea>
    </format>
    <format dxfId="78">
      <pivotArea dataOnly="0" labelOnly="1" fieldPosition="0">
        <references count="2">
          <reference field="0" count="1" selected="0">
            <x v="51"/>
          </reference>
          <reference field="2" count="1">
            <x v="6"/>
          </reference>
        </references>
      </pivotArea>
    </format>
    <format dxfId="77">
      <pivotArea collapsedLevelsAreSubtotals="1" fieldPosition="0">
        <references count="2">
          <reference field="0" count="1" selected="0">
            <x v="47"/>
          </reference>
          <reference field="2" count="1" defaultSubtotal="1">
            <x v="24"/>
          </reference>
        </references>
      </pivotArea>
    </format>
    <format dxfId="76">
      <pivotArea collapsedLevelsAreSubtotals="1" fieldPosition="0">
        <references count="2">
          <reference field="0" count="1" selected="0">
            <x v="48"/>
          </reference>
          <reference field="2" count="1" defaultSubtotal="1">
            <x v="12"/>
          </reference>
        </references>
      </pivotArea>
    </format>
    <format dxfId="75">
      <pivotArea collapsedLevelsAreSubtotals="1" fieldPosition="0">
        <references count="2">
          <reference field="0" count="1" selected="0">
            <x v="49"/>
          </reference>
          <reference field="2" count="1" defaultSubtotal="1">
            <x v="37"/>
          </reference>
        </references>
      </pivotArea>
    </format>
    <format dxfId="74">
      <pivotArea collapsedLevelsAreSubtotals="1" fieldPosition="0">
        <references count="2">
          <reference field="0" count="1" selected="0">
            <x v="50"/>
          </reference>
          <reference field="2" count="1" defaultSubtotal="1">
            <x v="32"/>
          </reference>
        </references>
      </pivotArea>
    </format>
    <format dxfId="73">
      <pivotArea collapsedLevelsAreSubtotals="1" fieldPosition="0">
        <references count="2">
          <reference field="0" count="1" selected="0">
            <x v="51"/>
          </reference>
          <reference field="2" count="1" defaultSubtotal="1">
            <x v="6"/>
          </reference>
        </references>
      </pivotArea>
    </format>
    <format dxfId="72">
      <pivotArea dataOnly="0" labelOnly="1" fieldPosition="0">
        <references count="1">
          <reference field="0" count="1">
            <x v="52"/>
          </reference>
        </references>
      </pivotArea>
    </format>
    <format dxfId="71">
      <pivotArea dataOnly="0" labelOnly="1" fieldPosition="0">
        <references count="1">
          <reference field="0" count="1">
            <x v="53"/>
          </reference>
        </references>
      </pivotArea>
    </format>
    <format dxfId="70">
      <pivotArea dataOnly="0" labelOnly="1" fieldPosition="0">
        <references count="1">
          <reference field="0" count="1">
            <x v="54"/>
          </reference>
        </references>
      </pivotArea>
    </format>
    <format dxfId="69">
      <pivotArea dataOnly="0" labelOnly="1" fieldPosition="0">
        <references count="1">
          <reference field="0" count="1">
            <x v="55"/>
          </reference>
        </references>
      </pivotArea>
    </format>
    <format dxfId="68">
      <pivotArea dataOnly="0" labelOnly="1" fieldPosition="0">
        <references count="1">
          <reference field="0" count="1">
            <x v="56"/>
          </reference>
        </references>
      </pivotArea>
    </format>
    <format dxfId="67">
      <pivotArea dataOnly="0" labelOnly="1" fieldPosition="0">
        <references count="2">
          <reference field="0" count="1" selected="0">
            <x v="52"/>
          </reference>
          <reference field="2" count="1">
            <x v="44"/>
          </reference>
        </references>
      </pivotArea>
    </format>
    <format dxfId="66">
      <pivotArea dataOnly="0" labelOnly="1" fieldPosition="0">
        <references count="2">
          <reference field="0" count="1" selected="0">
            <x v="53"/>
          </reference>
          <reference field="2" count="1">
            <x v="23"/>
          </reference>
        </references>
      </pivotArea>
    </format>
    <format dxfId="65">
      <pivotArea dataOnly="0" labelOnly="1" fieldPosition="0">
        <references count="2">
          <reference field="0" count="1" selected="0">
            <x v="54"/>
          </reference>
          <reference field="2" count="1">
            <x v="14"/>
          </reference>
        </references>
      </pivotArea>
    </format>
    <format dxfId="64">
      <pivotArea dataOnly="0" labelOnly="1" fieldPosition="0">
        <references count="2">
          <reference field="0" count="1" selected="0">
            <x v="55"/>
          </reference>
          <reference field="2" count="1">
            <x v="63"/>
          </reference>
        </references>
      </pivotArea>
    </format>
    <format dxfId="63">
      <pivotArea dataOnly="0" labelOnly="1" fieldPosition="0">
        <references count="2">
          <reference field="0" count="1" selected="0">
            <x v="56"/>
          </reference>
          <reference field="2" count="1">
            <x v="64"/>
          </reference>
        </references>
      </pivotArea>
    </format>
    <format dxfId="62">
      <pivotArea dataOnly="0" labelOnly="1" fieldPosition="0">
        <references count="2">
          <reference field="0" count="1" selected="0">
            <x v="56"/>
          </reference>
          <reference field="2" count="1" defaultSubtotal="1">
            <x v="64"/>
          </reference>
        </references>
      </pivotArea>
    </format>
    <format dxfId="61">
      <pivotArea dataOnly="0" labelOnly="1" fieldPosition="0">
        <references count="2">
          <reference field="0" count="1" selected="0">
            <x v="55"/>
          </reference>
          <reference field="2" count="1" defaultSubtotal="1">
            <x v="63"/>
          </reference>
        </references>
      </pivotArea>
    </format>
    <format dxfId="60">
      <pivotArea dataOnly="0" labelOnly="1" fieldPosition="0">
        <references count="2">
          <reference field="0" count="1" selected="0">
            <x v="54"/>
          </reference>
          <reference field="2" count="1" defaultSubtotal="1">
            <x v="14"/>
          </reference>
        </references>
      </pivotArea>
    </format>
    <format dxfId="59">
      <pivotArea dataOnly="0" labelOnly="1" fieldPosition="0">
        <references count="2">
          <reference field="0" count="1" selected="0">
            <x v="53"/>
          </reference>
          <reference field="2" count="1" defaultSubtotal="1">
            <x v="23"/>
          </reference>
        </references>
      </pivotArea>
    </format>
    <format dxfId="58">
      <pivotArea dataOnly="0" labelOnly="1" fieldPosition="0">
        <references count="2">
          <reference field="0" count="1" selected="0">
            <x v="52"/>
          </reference>
          <reference field="2" count="1" defaultSubtotal="1">
            <x v="44"/>
          </reference>
        </references>
      </pivotArea>
    </format>
    <format dxfId="57">
      <pivotArea collapsedLevelsAreSubtotals="1" fieldPosition="0">
        <references count="2">
          <reference field="0" count="1" selected="0">
            <x v="52"/>
          </reference>
          <reference field="2" count="1" defaultSubtotal="1">
            <x v="44"/>
          </reference>
        </references>
      </pivotArea>
    </format>
    <format dxfId="56">
      <pivotArea collapsedLevelsAreSubtotals="1" fieldPosition="0">
        <references count="2">
          <reference field="0" count="1" selected="0">
            <x v="53"/>
          </reference>
          <reference field="2" count="1" defaultSubtotal="1">
            <x v="23"/>
          </reference>
        </references>
      </pivotArea>
    </format>
    <format dxfId="55">
      <pivotArea collapsedLevelsAreSubtotals="1" fieldPosition="0">
        <references count="2">
          <reference field="0" count="1" selected="0">
            <x v="54"/>
          </reference>
          <reference field="2" count="1" defaultSubtotal="1">
            <x v="14"/>
          </reference>
        </references>
      </pivotArea>
    </format>
    <format dxfId="54">
      <pivotArea collapsedLevelsAreSubtotals="1" fieldPosition="0">
        <references count="2">
          <reference field="0" count="1" selected="0">
            <x v="55"/>
          </reference>
          <reference field="2" count="1" defaultSubtotal="1">
            <x v="63"/>
          </reference>
        </references>
      </pivotArea>
    </format>
    <format dxfId="53">
      <pivotArea collapsedLevelsAreSubtotals="1" fieldPosition="0">
        <references count="2">
          <reference field="0" count="1" selected="0">
            <x v="56"/>
          </reference>
          <reference field="2" count="1" defaultSubtotal="1">
            <x v="64"/>
          </reference>
        </references>
      </pivotArea>
    </format>
    <format dxfId="52">
      <pivotArea dataOnly="0" labelOnly="1" fieldPosition="0">
        <references count="1">
          <reference field="0" count="1">
            <x v="57"/>
          </reference>
        </references>
      </pivotArea>
    </format>
    <format dxfId="51">
      <pivotArea dataOnly="0" labelOnly="1" fieldPosition="0">
        <references count="1">
          <reference field="0" count="1">
            <x v="58"/>
          </reference>
        </references>
      </pivotArea>
    </format>
    <format dxfId="50">
      <pivotArea dataOnly="0" labelOnly="1" fieldPosition="0">
        <references count="1">
          <reference field="0" count="1">
            <x v="59"/>
          </reference>
        </references>
      </pivotArea>
    </format>
    <format dxfId="49">
      <pivotArea dataOnly="0" labelOnly="1" fieldPosition="0">
        <references count="1">
          <reference field="0" count="1">
            <x v="60"/>
          </reference>
        </references>
      </pivotArea>
    </format>
    <format dxfId="48">
      <pivotArea dataOnly="0" labelOnly="1" fieldPosition="0">
        <references count="1">
          <reference field="0" count="1">
            <x v="61"/>
          </reference>
        </references>
      </pivotArea>
    </format>
    <format dxfId="47">
      <pivotArea dataOnly="0" labelOnly="1" fieldPosition="0">
        <references count="1">
          <reference field="0" count="1">
            <x v="62"/>
          </reference>
        </references>
      </pivotArea>
    </format>
    <format dxfId="46">
      <pivotArea dataOnly="0" labelOnly="1" fieldPosition="0">
        <references count="2">
          <reference field="0" count="1" selected="0">
            <x v="62"/>
          </reference>
          <reference field="2" count="1" defaultSubtotal="1">
            <x v="59"/>
          </reference>
        </references>
      </pivotArea>
    </format>
    <format dxfId="45">
      <pivotArea dataOnly="0" labelOnly="1" fieldPosition="0">
        <references count="2">
          <reference field="0" count="1" selected="0">
            <x v="61"/>
          </reference>
          <reference field="2" count="1" defaultSubtotal="1">
            <x v="1"/>
          </reference>
        </references>
      </pivotArea>
    </format>
    <format dxfId="44">
      <pivotArea dataOnly="0" labelOnly="1" fieldPosition="0">
        <references count="2">
          <reference field="0" count="1" selected="0">
            <x v="60"/>
          </reference>
          <reference field="2" count="1" defaultSubtotal="1">
            <x v="27"/>
          </reference>
        </references>
      </pivotArea>
    </format>
    <format dxfId="43">
      <pivotArea dataOnly="0" labelOnly="1" fieldPosition="0">
        <references count="2">
          <reference field="0" count="1" selected="0">
            <x v="59"/>
          </reference>
          <reference field="2" count="1" defaultSubtotal="1">
            <x v="30"/>
          </reference>
        </references>
      </pivotArea>
    </format>
    <format dxfId="42">
      <pivotArea dataOnly="0" labelOnly="1" fieldPosition="0">
        <references count="2">
          <reference field="0" count="1" selected="0">
            <x v="58"/>
          </reference>
          <reference field="2" count="1" defaultSubtotal="1">
            <x v="15"/>
          </reference>
        </references>
      </pivotArea>
    </format>
    <format dxfId="41">
      <pivotArea dataOnly="0" labelOnly="1" fieldPosition="0">
        <references count="2">
          <reference field="0" count="1" selected="0">
            <x v="57"/>
          </reference>
          <reference field="2" count="1" defaultSubtotal="1">
            <x v="48"/>
          </reference>
        </references>
      </pivotArea>
    </format>
    <format dxfId="40">
      <pivotArea collapsedLevelsAreSubtotals="1" fieldPosition="0">
        <references count="2">
          <reference field="0" count="1" selected="0">
            <x v="57"/>
          </reference>
          <reference field="2" count="1" defaultSubtotal="1">
            <x v="48"/>
          </reference>
        </references>
      </pivotArea>
    </format>
    <format dxfId="39">
      <pivotArea collapsedLevelsAreSubtotals="1" fieldPosition="0">
        <references count="2">
          <reference field="0" count="1" selected="0">
            <x v="58"/>
          </reference>
          <reference field="2" count="1" defaultSubtotal="1">
            <x v="15"/>
          </reference>
        </references>
      </pivotArea>
    </format>
    <format dxfId="38">
      <pivotArea collapsedLevelsAreSubtotals="1" fieldPosition="0">
        <references count="2">
          <reference field="0" count="1" selected="0">
            <x v="59"/>
          </reference>
          <reference field="2" count="1" defaultSubtotal="1">
            <x v="30"/>
          </reference>
        </references>
      </pivotArea>
    </format>
    <format dxfId="37">
      <pivotArea collapsedLevelsAreSubtotals="1" fieldPosition="0">
        <references count="2">
          <reference field="0" count="1" selected="0">
            <x v="60"/>
          </reference>
          <reference field="2" count="1" defaultSubtotal="1">
            <x v="27"/>
          </reference>
        </references>
      </pivotArea>
    </format>
    <format dxfId="36">
      <pivotArea collapsedLevelsAreSubtotals="1" fieldPosition="0">
        <references count="2">
          <reference field="0" count="1" selected="0">
            <x v="61"/>
          </reference>
          <reference field="2" count="1" defaultSubtotal="1">
            <x v="1"/>
          </reference>
        </references>
      </pivotArea>
    </format>
    <format dxfId="35">
      <pivotArea collapsedLevelsAreSubtotals="1" fieldPosition="0">
        <references count="2">
          <reference field="0" count="1" selected="0">
            <x v="62"/>
          </reference>
          <reference field="2" count="1" defaultSubtotal="1">
            <x v="59"/>
          </reference>
        </references>
      </pivotArea>
    </format>
    <format dxfId="34">
      <pivotArea dataOnly="0" labelOnly="1" fieldPosition="0">
        <references count="2">
          <reference field="0" count="1" selected="0">
            <x v="57"/>
          </reference>
          <reference field="2" count="1">
            <x v="48"/>
          </reference>
        </references>
      </pivotArea>
    </format>
    <format dxfId="33">
      <pivotArea dataOnly="0" labelOnly="1" fieldPosition="0">
        <references count="2">
          <reference field="0" count="1" selected="0">
            <x v="58"/>
          </reference>
          <reference field="2" count="1">
            <x v="15"/>
          </reference>
        </references>
      </pivotArea>
    </format>
    <format dxfId="32">
      <pivotArea dataOnly="0" labelOnly="1" fieldPosition="0">
        <references count="2">
          <reference field="0" count="1" selected="0">
            <x v="59"/>
          </reference>
          <reference field="2" count="1">
            <x v="30"/>
          </reference>
        </references>
      </pivotArea>
    </format>
    <format dxfId="31">
      <pivotArea dataOnly="0" labelOnly="1" fieldPosition="0">
        <references count="2">
          <reference field="0" count="1" selected="0">
            <x v="60"/>
          </reference>
          <reference field="2" count="1">
            <x v="27"/>
          </reference>
        </references>
      </pivotArea>
    </format>
    <format dxfId="30">
      <pivotArea dataOnly="0" labelOnly="1" fieldPosition="0">
        <references count="2">
          <reference field="0" count="1" selected="0">
            <x v="61"/>
          </reference>
          <reference field="2" count="1">
            <x v="1"/>
          </reference>
        </references>
      </pivotArea>
    </format>
    <format dxfId="29">
      <pivotArea dataOnly="0" labelOnly="1" fieldPosition="0">
        <references count="2">
          <reference field="0" count="1" selected="0">
            <x v="62"/>
          </reference>
          <reference field="2" count="1">
            <x v="59"/>
          </reference>
        </references>
      </pivotArea>
    </format>
    <format dxfId="28">
      <pivotArea dataOnly="0" labelOnly="1" fieldPosition="0">
        <references count="1">
          <reference field="0" count="1">
            <x v="63"/>
          </reference>
        </references>
      </pivotArea>
    </format>
    <format dxfId="27">
      <pivotArea dataOnly="0" labelOnly="1" fieldPosition="0">
        <references count="1">
          <reference field="0" count="1">
            <x v="65"/>
          </reference>
        </references>
      </pivotArea>
    </format>
    <format dxfId="26">
      <pivotArea dataOnly="0" labelOnly="1" fieldPosition="0">
        <references count="1">
          <reference field="0" count="1">
            <x v="67"/>
          </reference>
        </references>
      </pivotArea>
    </format>
    <format dxfId="25">
      <pivotArea dataOnly="0" labelOnly="1" fieldPosition="0">
        <references count="2">
          <reference field="0" count="1" selected="0">
            <x v="63"/>
          </reference>
          <reference field="2" count="1" defaultSubtotal="1">
            <x v="21"/>
          </reference>
        </references>
      </pivotArea>
    </format>
    <format dxfId="24">
      <pivotArea dataOnly="0" labelOnly="1" fieldPosition="0">
        <references count="2">
          <reference field="0" count="1" selected="0">
            <x v="65"/>
          </reference>
          <reference field="2" count="1" defaultSubtotal="1">
            <x v="11"/>
          </reference>
        </references>
      </pivotArea>
    </format>
    <format dxfId="23">
      <pivotArea dataOnly="0" labelOnly="1" fieldPosition="0">
        <references count="2">
          <reference field="0" count="1" selected="0">
            <x v="67"/>
          </reference>
          <reference field="2" count="1" defaultSubtotal="1">
            <x v="56"/>
          </reference>
        </references>
      </pivotArea>
    </format>
    <format dxfId="22">
      <pivotArea collapsedLevelsAreSubtotals="1" fieldPosition="0">
        <references count="2">
          <reference field="0" count="1" selected="0">
            <x v="63"/>
          </reference>
          <reference field="2" count="1" defaultSubtotal="1">
            <x v="21"/>
          </reference>
        </references>
      </pivotArea>
    </format>
    <format dxfId="21">
      <pivotArea collapsedLevelsAreSubtotals="1" fieldPosition="0">
        <references count="2">
          <reference field="0" count="1" selected="0">
            <x v="65"/>
          </reference>
          <reference field="2" count="1" defaultSubtotal="1">
            <x v="11"/>
          </reference>
        </references>
      </pivotArea>
    </format>
    <format dxfId="20">
      <pivotArea collapsedLevelsAreSubtotals="1" fieldPosition="0">
        <references count="2">
          <reference field="0" count="1" selected="0">
            <x v="67"/>
          </reference>
          <reference field="2" count="1" defaultSubtotal="1">
            <x v="56"/>
          </reference>
        </references>
      </pivotArea>
    </format>
    <format dxfId="19">
      <pivotArea dataOnly="0" labelOnly="1" fieldPosition="0">
        <references count="2">
          <reference field="0" count="1" selected="0">
            <x v="63"/>
          </reference>
          <reference field="2" count="1">
            <x v="21"/>
          </reference>
        </references>
      </pivotArea>
    </format>
    <format dxfId="18">
      <pivotArea dataOnly="0" labelOnly="1" fieldPosition="0">
        <references count="2">
          <reference field="0" count="1" selected="0">
            <x v="65"/>
          </reference>
          <reference field="2" count="1">
            <x v="11"/>
          </reference>
        </references>
      </pivotArea>
    </format>
    <format dxfId="17">
      <pivotArea dataOnly="0" labelOnly="1" fieldPosition="0">
        <references count="2">
          <reference field="0" count="1" selected="0">
            <x v="67"/>
          </reference>
          <reference field="2" count="1">
            <x v="56"/>
          </reference>
        </references>
      </pivotArea>
    </format>
    <format dxfId="16">
      <pivotArea dataOnly="0" labelOnly="1" grandRow="1" outline="0" fieldPosition="0"/>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646"/>
  <sheetViews>
    <sheetView tabSelected="1" zoomScale="90" zoomScaleNormal="90" workbookViewId="0">
      <pane ySplit="3" topLeftCell="A4" activePane="bottomLeft" state="frozen"/>
      <selection pane="bottomLeft" activeCell="M13" sqref="M13"/>
    </sheetView>
  </sheetViews>
  <sheetFormatPr defaultRowHeight="15" x14ac:dyDescent="0.25"/>
  <cols>
    <col min="1" max="1" width="5.28515625" customWidth="1"/>
    <col min="2" max="2" width="19.140625" customWidth="1"/>
    <col min="3" max="3" width="22.85546875" customWidth="1"/>
    <col min="4" max="4" width="43.140625" customWidth="1"/>
    <col min="5" max="5" width="15.85546875" customWidth="1"/>
    <col min="6" max="6" width="26.85546875" style="255" customWidth="1"/>
    <col min="7" max="7" width="10.140625" style="14" customWidth="1"/>
    <col min="8" max="8" width="16.85546875" style="14" customWidth="1"/>
    <col min="9" max="9" width="32" style="14" customWidth="1"/>
    <col min="10" max="10" width="5.85546875" customWidth="1"/>
    <col min="20" max="20" width="5.140625" customWidth="1"/>
  </cols>
  <sheetData>
    <row r="1" spans="2:9" ht="11.25" customHeight="1" thickBot="1" x14ac:dyDescent="0.3"/>
    <row r="2" spans="2:9" ht="28.5" customHeight="1" thickBot="1" x14ac:dyDescent="0.3">
      <c r="B2" s="271" t="s">
        <v>772</v>
      </c>
      <c r="C2" s="272"/>
      <c r="D2" s="272"/>
      <c r="E2" s="272"/>
      <c r="F2" s="272"/>
      <c r="G2" s="272"/>
      <c r="H2" s="272"/>
      <c r="I2" s="273"/>
    </row>
    <row r="3" spans="2:9" ht="15.75" thickBot="1" x14ac:dyDescent="0.3">
      <c r="B3" s="179" t="s">
        <v>646</v>
      </c>
      <c r="C3" s="254" t="s">
        <v>65</v>
      </c>
      <c r="D3" s="254" t="s">
        <v>142</v>
      </c>
      <c r="E3" s="254" t="s">
        <v>66</v>
      </c>
      <c r="F3" s="256" t="s">
        <v>67</v>
      </c>
      <c r="G3" s="47" t="s">
        <v>647</v>
      </c>
      <c r="H3" s="47" t="s">
        <v>648</v>
      </c>
      <c r="I3" s="248" t="s">
        <v>649</v>
      </c>
    </row>
    <row r="4" spans="2:9" x14ac:dyDescent="0.25">
      <c r="B4" s="15" t="s">
        <v>76</v>
      </c>
      <c r="C4" s="249" t="s">
        <v>11</v>
      </c>
      <c r="D4" s="41" t="s">
        <v>411</v>
      </c>
      <c r="E4" s="41" t="s">
        <v>69</v>
      </c>
      <c r="F4" s="257">
        <v>2006</v>
      </c>
      <c r="G4" s="42">
        <v>1</v>
      </c>
      <c r="H4" s="43">
        <v>4.5999999999999996</v>
      </c>
      <c r="I4" s="45">
        <v>20.66</v>
      </c>
    </row>
    <row r="5" spans="2:9" ht="15.75" thickBot="1" x14ac:dyDescent="0.3">
      <c r="B5" s="177"/>
      <c r="C5" s="250"/>
      <c r="D5" s="41" t="s">
        <v>386</v>
      </c>
      <c r="E5" s="41" t="s">
        <v>69</v>
      </c>
      <c r="F5" s="257">
        <v>1998</v>
      </c>
      <c r="G5" s="42">
        <v>1</v>
      </c>
      <c r="H5" s="43">
        <v>10.6</v>
      </c>
      <c r="I5" s="45">
        <v>47</v>
      </c>
    </row>
    <row r="6" spans="2:9" ht="15.75" thickBot="1" x14ac:dyDescent="0.3">
      <c r="B6" s="177"/>
      <c r="C6" s="263" t="s">
        <v>582</v>
      </c>
      <c r="D6" s="264"/>
      <c r="E6" s="264"/>
      <c r="F6" s="259"/>
      <c r="G6" s="19">
        <v>2</v>
      </c>
      <c r="H6" s="20">
        <v>15.2</v>
      </c>
      <c r="I6" s="46">
        <v>67.66</v>
      </c>
    </row>
    <row r="7" spans="2:9" ht="15.75" thickBot="1" x14ac:dyDescent="0.3">
      <c r="B7" s="15" t="s">
        <v>773</v>
      </c>
      <c r="C7" s="260" t="s">
        <v>775</v>
      </c>
      <c r="D7" s="41" t="s">
        <v>774</v>
      </c>
      <c r="E7" s="41" t="s">
        <v>69</v>
      </c>
      <c r="F7" s="258">
        <v>42965</v>
      </c>
      <c r="G7" s="42">
        <v>1</v>
      </c>
      <c r="H7" s="43">
        <v>2.4900000000000002</v>
      </c>
      <c r="I7" s="45">
        <v>8.7149999999999999</v>
      </c>
    </row>
    <row r="8" spans="2:9" ht="15.75" thickBot="1" x14ac:dyDescent="0.3">
      <c r="B8" s="247"/>
      <c r="C8" s="263" t="s">
        <v>799</v>
      </c>
      <c r="D8" s="264"/>
      <c r="E8" s="264"/>
      <c r="F8" s="259"/>
      <c r="G8" s="19">
        <v>1</v>
      </c>
      <c r="H8" s="20">
        <v>2.4900000000000002</v>
      </c>
      <c r="I8" s="46">
        <v>8.7149999999999999</v>
      </c>
    </row>
    <row r="9" spans="2:9" x14ac:dyDescent="0.25">
      <c r="B9" s="15" t="s">
        <v>77</v>
      </c>
      <c r="C9" s="249" t="s">
        <v>10</v>
      </c>
      <c r="D9" s="41" t="s">
        <v>203</v>
      </c>
      <c r="E9" s="41" t="s">
        <v>72</v>
      </c>
      <c r="F9" s="257">
        <v>2009</v>
      </c>
      <c r="G9" s="42">
        <v>1</v>
      </c>
      <c r="H9" s="43">
        <v>28.78</v>
      </c>
      <c r="I9" s="45">
        <v>94.88</v>
      </c>
    </row>
    <row r="10" spans="2:9" x14ac:dyDescent="0.25">
      <c r="B10" s="177"/>
      <c r="C10" s="261"/>
      <c r="D10" s="41" t="s">
        <v>215</v>
      </c>
      <c r="E10" s="41" t="s">
        <v>72</v>
      </c>
      <c r="F10" s="257">
        <v>2006</v>
      </c>
      <c r="G10" s="42">
        <v>1</v>
      </c>
      <c r="H10" s="43">
        <v>0.55000000000000004</v>
      </c>
      <c r="I10" s="45">
        <v>4.2699999999999996</v>
      </c>
    </row>
    <row r="11" spans="2:9" x14ac:dyDescent="0.25">
      <c r="B11" s="177"/>
      <c r="C11" s="261"/>
      <c r="D11" s="41" t="s">
        <v>264</v>
      </c>
      <c r="E11" s="41" t="s">
        <v>72</v>
      </c>
      <c r="F11" s="257">
        <v>2004</v>
      </c>
      <c r="G11" s="42">
        <v>1</v>
      </c>
      <c r="H11" s="43">
        <v>8.84</v>
      </c>
      <c r="I11" s="45">
        <v>41</v>
      </c>
    </row>
    <row r="12" spans="2:9" ht="15.75" thickBot="1" x14ac:dyDescent="0.3">
      <c r="B12" s="177"/>
      <c r="C12" s="250"/>
      <c r="D12" s="41" t="s">
        <v>351</v>
      </c>
      <c r="E12" s="41" t="s">
        <v>72</v>
      </c>
      <c r="F12" s="257">
        <v>2009</v>
      </c>
      <c r="G12" s="42">
        <v>1</v>
      </c>
      <c r="H12" s="43">
        <v>5.85</v>
      </c>
      <c r="I12" s="45">
        <v>23.2</v>
      </c>
    </row>
    <row r="13" spans="2:9" ht="15.75" thickBot="1" x14ac:dyDescent="0.3">
      <c r="B13" s="247"/>
      <c r="C13" s="263" t="s">
        <v>583</v>
      </c>
      <c r="D13" s="264"/>
      <c r="E13" s="264"/>
      <c r="F13" s="259"/>
      <c r="G13" s="19">
        <v>4</v>
      </c>
      <c r="H13" s="20">
        <v>44.02</v>
      </c>
      <c r="I13" s="46">
        <v>163.34999999999997</v>
      </c>
    </row>
    <row r="14" spans="2:9" x14ac:dyDescent="0.25">
      <c r="B14" s="15" t="s">
        <v>78</v>
      </c>
      <c r="C14" s="249" t="s">
        <v>22</v>
      </c>
      <c r="D14" s="41" t="s">
        <v>202</v>
      </c>
      <c r="E14" s="41" t="s">
        <v>72</v>
      </c>
      <c r="F14" s="258">
        <v>41556</v>
      </c>
      <c r="G14" s="42">
        <v>1</v>
      </c>
      <c r="H14" s="43">
        <v>12.502000000000001</v>
      </c>
      <c r="I14" s="45">
        <v>45.5</v>
      </c>
    </row>
    <row r="15" spans="2:9" x14ac:dyDescent="0.25">
      <c r="B15" s="177"/>
      <c r="C15" s="261"/>
      <c r="D15" s="41" t="s">
        <v>205</v>
      </c>
      <c r="E15" s="41" t="s">
        <v>72</v>
      </c>
      <c r="F15" s="258">
        <v>41556</v>
      </c>
      <c r="G15" s="42">
        <v>1</v>
      </c>
      <c r="H15" s="43">
        <v>13.81</v>
      </c>
      <c r="I15" s="45">
        <v>39.89</v>
      </c>
    </row>
    <row r="16" spans="2:9" x14ac:dyDescent="0.25">
      <c r="B16" s="177"/>
      <c r="C16" s="261"/>
      <c r="D16" s="41" t="s">
        <v>219</v>
      </c>
      <c r="E16" s="41" t="s">
        <v>72</v>
      </c>
      <c r="F16" s="257">
        <v>1997</v>
      </c>
      <c r="G16" s="42">
        <v>1</v>
      </c>
      <c r="H16" s="43">
        <v>3.15</v>
      </c>
      <c r="I16" s="45">
        <v>16</v>
      </c>
    </row>
    <row r="17" spans="2:9" x14ac:dyDescent="0.25">
      <c r="B17" s="177"/>
      <c r="C17" s="261"/>
      <c r="D17" s="41" t="s">
        <v>493</v>
      </c>
      <c r="E17" s="41" t="s">
        <v>72</v>
      </c>
      <c r="F17" s="257">
        <v>1997</v>
      </c>
      <c r="G17" s="42">
        <v>1</v>
      </c>
      <c r="H17" s="43"/>
      <c r="I17" s="45"/>
    </row>
    <row r="18" spans="2:9" x14ac:dyDescent="0.25">
      <c r="B18" s="177"/>
      <c r="C18" s="261"/>
      <c r="D18" s="41" t="s">
        <v>404</v>
      </c>
      <c r="E18" s="41" t="s">
        <v>69</v>
      </c>
      <c r="F18" s="257">
        <v>2010</v>
      </c>
      <c r="G18" s="42">
        <v>1</v>
      </c>
      <c r="H18" s="43">
        <v>28.72</v>
      </c>
      <c r="I18" s="45">
        <v>88.1</v>
      </c>
    </row>
    <row r="19" spans="2:9" x14ac:dyDescent="0.25">
      <c r="B19" s="177"/>
      <c r="C19" s="261"/>
      <c r="D19" s="41" t="s">
        <v>194</v>
      </c>
      <c r="E19" s="41" t="s">
        <v>72</v>
      </c>
      <c r="F19" s="257">
        <v>2001</v>
      </c>
      <c r="G19" s="42">
        <v>1</v>
      </c>
      <c r="H19" s="43">
        <v>2.2000000000000002</v>
      </c>
      <c r="I19" s="45">
        <v>11.75</v>
      </c>
    </row>
    <row r="20" spans="2:9" x14ac:dyDescent="0.25">
      <c r="B20" s="177"/>
      <c r="C20" s="261"/>
      <c r="D20" s="41" t="s">
        <v>244</v>
      </c>
      <c r="E20" s="41" t="s">
        <v>72</v>
      </c>
      <c r="F20" s="258">
        <v>41537</v>
      </c>
      <c r="G20" s="42">
        <v>1</v>
      </c>
      <c r="H20" s="43">
        <v>3.0649999999999999</v>
      </c>
      <c r="I20" s="45">
        <v>5.64</v>
      </c>
    </row>
    <row r="21" spans="2:9" x14ac:dyDescent="0.25">
      <c r="B21" s="177"/>
      <c r="C21" s="261"/>
      <c r="D21" s="41" t="s">
        <v>248</v>
      </c>
      <c r="E21" s="41" t="s">
        <v>72</v>
      </c>
      <c r="F21" s="258">
        <v>41124</v>
      </c>
      <c r="G21" s="42">
        <v>1</v>
      </c>
      <c r="H21" s="43">
        <v>8.44</v>
      </c>
      <c r="I21" s="45">
        <v>30.5</v>
      </c>
    </row>
    <row r="22" spans="2:9" x14ac:dyDescent="0.25">
      <c r="B22" s="177"/>
      <c r="C22" s="261"/>
      <c r="D22" s="41" t="s">
        <v>250</v>
      </c>
      <c r="E22" s="41" t="s">
        <v>72</v>
      </c>
      <c r="F22" s="257">
        <v>2010</v>
      </c>
      <c r="G22" s="42">
        <v>1</v>
      </c>
      <c r="H22" s="43">
        <v>3.66</v>
      </c>
      <c r="I22" s="45">
        <v>14.904</v>
      </c>
    </row>
    <row r="23" spans="2:9" x14ac:dyDescent="0.25">
      <c r="B23" s="177"/>
      <c r="C23" s="261"/>
      <c r="D23" s="41" t="s">
        <v>253</v>
      </c>
      <c r="E23" s="41" t="s">
        <v>72</v>
      </c>
      <c r="F23" s="257">
        <v>2009</v>
      </c>
      <c r="G23" s="42">
        <v>1</v>
      </c>
      <c r="H23" s="43">
        <v>0.92</v>
      </c>
      <c r="I23" s="45">
        <v>4.38</v>
      </c>
    </row>
    <row r="24" spans="2:9" x14ac:dyDescent="0.25">
      <c r="B24" s="177"/>
      <c r="C24" s="261"/>
      <c r="D24" s="41" t="s">
        <v>650</v>
      </c>
      <c r="E24" s="41" t="s">
        <v>69</v>
      </c>
      <c r="F24" s="258">
        <v>42028</v>
      </c>
      <c r="G24" s="42">
        <v>1</v>
      </c>
      <c r="H24" s="43">
        <v>30.09</v>
      </c>
      <c r="I24" s="45">
        <v>71.180000000000007</v>
      </c>
    </row>
    <row r="25" spans="2:9" x14ac:dyDescent="0.25">
      <c r="B25" s="177"/>
      <c r="C25" s="261"/>
      <c r="D25" s="41" t="s">
        <v>776</v>
      </c>
      <c r="E25" s="41" t="s">
        <v>69</v>
      </c>
      <c r="F25" s="258">
        <v>43034</v>
      </c>
      <c r="G25" s="42">
        <v>1</v>
      </c>
      <c r="H25" s="43">
        <v>3.8210000000000002</v>
      </c>
      <c r="I25" s="45">
        <v>16.838999999999999</v>
      </c>
    </row>
    <row r="26" spans="2:9" ht="15.75" thickBot="1" x14ac:dyDescent="0.3">
      <c r="B26" s="177"/>
      <c r="C26" s="250"/>
      <c r="D26" s="41" t="s">
        <v>777</v>
      </c>
      <c r="E26" s="41" t="s">
        <v>69</v>
      </c>
      <c r="F26" s="258">
        <v>43039</v>
      </c>
      <c r="G26" s="42">
        <v>1</v>
      </c>
      <c r="H26" s="43">
        <v>7.4649999999999999</v>
      </c>
      <c r="I26" s="45">
        <v>39.39</v>
      </c>
    </row>
    <row r="27" spans="2:9" ht="15.75" thickBot="1" x14ac:dyDescent="0.3">
      <c r="B27" s="176"/>
      <c r="C27" s="266" t="s">
        <v>584</v>
      </c>
      <c r="D27" s="264"/>
      <c r="E27" s="264"/>
      <c r="F27" s="259"/>
      <c r="G27" s="19">
        <v>13</v>
      </c>
      <c r="H27" s="20">
        <v>117.843</v>
      </c>
      <c r="I27" s="46">
        <v>384.07299999999998</v>
      </c>
    </row>
    <row r="28" spans="2:9" x14ac:dyDescent="0.25">
      <c r="B28" s="15" t="s">
        <v>79</v>
      </c>
      <c r="C28" s="249" t="s">
        <v>48</v>
      </c>
      <c r="D28" s="41" t="s">
        <v>481</v>
      </c>
      <c r="E28" s="41" t="s">
        <v>72</v>
      </c>
      <c r="F28" s="257">
        <v>2000</v>
      </c>
      <c r="G28" s="42">
        <v>1</v>
      </c>
      <c r="H28" s="43">
        <v>7.5</v>
      </c>
      <c r="I28" s="45">
        <v>30</v>
      </c>
    </row>
    <row r="29" spans="2:9" x14ac:dyDescent="0.25">
      <c r="B29" s="177"/>
      <c r="C29" s="261"/>
      <c r="D29" s="41" t="s">
        <v>482</v>
      </c>
      <c r="E29" s="41" t="s">
        <v>72</v>
      </c>
      <c r="F29" s="257">
        <v>2001</v>
      </c>
      <c r="G29" s="42">
        <v>1</v>
      </c>
      <c r="H29" s="43">
        <v>7.5</v>
      </c>
      <c r="I29" s="45">
        <v>30</v>
      </c>
    </row>
    <row r="30" spans="2:9" x14ac:dyDescent="0.25">
      <c r="B30" s="177"/>
      <c r="C30" s="261"/>
      <c r="D30" s="41" t="s">
        <v>483</v>
      </c>
      <c r="E30" s="41" t="s">
        <v>72</v>
      </c>
      <c r="F30" s="257">
        <v>2002</v>
      </c>
      <c r="G30" s="42">
        <v>1</v>
      </c>
      <c r="H30" s="43">
        <v>7.5</v>
      </c>
      <c r="I30" s="45">
        <v>30</v>
      </c>
    </row>
    <row r="31" spans="2:9" x14ac:dyDescent="0.25">
      <c r="B31" s="177"/>
      <c r="C31" s="261"/>
      <c r="D31" s="41" t="s">
        <v>484</v>
      </c>
      <c r="E31" s="41" t="s">
        <v>72</v>
      </c>
      <c r="F31" s="257">
        <v>2002</v>
      </c>
      <c r="G31" s="42">
        <v>1</v>
      </c>
      <c r="H31" s="43">
        <v>7.5</v>
      </c>
      <c r="I31" s="45">
        <v>30</v>
      </c>
    </row>
    <row r="32" spans="2:9" x14ac:dyDescent="0.25">
      <c r="B32" s="177"/>
      <c r="C32" s="261"/>
      <c r="D32" s="41" t="s">
        <v>485</v>
      </c>
      <c r="E32" s="41" t="s">
        <v>72</v>
      </c>
      <c r="F32" s="257">
        <v>2003</v>
      </c>
      <c r="G32" s="42">
        <v>1</v>
      </c>
      <c r="H32" s="43">
        <v>7.5</v>
      </c>
      <c r="I32" s="45">
        <v>30</v>
      </c>
    </row>
    <row r="33" spans="2:9" x14ac:dyDescent="0.25">
      <c r="B33" s="177"/>
      <c r="C33" s="261"/>
      <c r="D33" s="41" t="s">
        <v>488</v>
      </c>
      <c r="E33" s="41" t="s">
        <v>72</v>
      </c>
      <c r="F33" s="257">
        <v>1998</v>
      </c>
      <c r="G33" s="42">
        <v>1</v>
      </c>
      <c r="H33" s="43">
        <v>0.34</v>
      </c>
      <c r="I33" s="45">
        <v>1.7</v>
      </c>
    </row>
    <row r="34" spans="2:9" x14ac:dyDescent="0.25">
      <c r="B34" s="177"/>
      <c r="C34" s="261"/>
      <c r="D34" s="41" t="s">
        <v>230</v>
      </c>
      <c r="E34" s="41" t="s">
        <v>72</v>
      </c>
      <c r="F34" s="257">
        <v>2008</v>
      </c>
      <c r="G34" s="42">
        <v>1</v>
      </c>
      <c r="H34" s="43">
        <v>8.74</v>
      </c>
      <c r="I34" s="45">
        <v>35</v>
      </c>
    </row>
    <row r="35" spans="2:9" x14ac:dyDescent="0.25">
      <c r="B35" s="177"/>
      <c r="C35" s="261"/>
      <c r="D35" s="41" t="s">
        <v>503</v>
      </c>
      <c r="E35" s="41" t="s">
        <v>72</v>
      </c>
      <c r="F35" s="257">
        <v>2002</v>
      </c>
      <c r="G35" s="42">
        <v>1</v>
      </c>
      <c r="H35" s="43">
        <v>42</v>
      </c>
      <c r="I35" s="45">
        <v>187.5</v>
      </c>
    </row>
    <row r="36" spans="2:9" x14ac:dyDescent="0.25">
      <c r="B36" s="177"/>
      <c r="C36" s="261"/>
      <c r="D36" s="41" t="s">
        <v>262</v>
      </c>
      <c r="E36" s="41" t="s">
        <v>69</v>
      </c>
      <c r="F36" s="258">
        <v>40657</v>
      </c>
      <c r="G36" s="42">
        <v>1</v>
      </c>
      <c r="H36" s="43">
        <v>60</v>
      </c>
      <c r="I36" s="45">
        <v>216.3</v>
      </c>
    </row>
    <row r="37" spans="2:9" x14ac:dyDescent="0.25">
      <c r="B37" s="177"/>
      <c r="C37" s="261"/>
      <c r="D37" s="41" t="s">
        <v>195</v>
      </c>
      <c r="E37" s="41" t="s">
        <v>72</v>
      </c>
      <c r="F37" s="257">
        <v>1999</v>
      </c>
      <c r="G37" s="42">
        <v>1</v>
      </c>
      <c r="H37" s="43">
        <v>16.5</v>
      </c>
      <c r="I37" s="45">
        <v>90</v>
      </c>
    </row>
    <row r="38" spans="2:9" x14ac:dyDescent="0.25">
      <c r="B38" s="177"/>
      <c r="C38" s="261"/>
      <c r="D38" s="41" t="s">
        <v>272</v>
      </c>
      <c r="E38" s="41" t="s">
        <v>72</v>
      </c>
      <c r="F38" s="257">
        <v>2006</v>
      </c>
      <c r="G38" s="42">
        <v>1</v>
      </c>
      <c r="H38" s="43">
        <v>10.95</v>
      </c>
      <c r="I38" s="45">
        <v>46</v>
      </c>
    </row>
    <row r="39" spans="2:9" x14ac:dyDescent="0.25">
      <c r="B39" s="177"/>
      <c r="C39" s="261"/>
      <c r="D39" s="41" t="s">
        <v>301</v>
      </c>
      <c r="E39" s="41" t="s">
        <v>72</v>
      </c>
      <c r="F39" s="258">
        <v>41348</v>
      </c>
      <c r="G39" s="42">
        <v>1</v>
      </c>
      <c r="H39" s="43">
        <v>11.143000000000001</v>
      </c>
      <c r="I39" s="45">
        <v>49.2</v>
      </c>
    </row>
    <row r="40" spans="2:9" x14ac:dyDescent="0.25">
      <c r="B40" s="177"/>
      <c r="C40" s="261"/>
      <c r="D40" s="41" t="s">
        <v>651</v>
      </c>
      <c r="E40" s="41" t="s">
        <v>72</v>
      </c>
      <c r="F40" s="258">
        <v>41656</v>
      </c>
      <c r="G40" s="42">
        <v>1</v>
      </c>
      <c r="H40" s="43">
        <v>3.39</v>
      </c>
      <c r="I40" s="45">
        <v>22</v>
      </c>
    </row>
    <row r="41" spans="2:9" x14ac:dyDescent="0.25">
      <c r="B41" s="177"/>
      <c r="C41" s="261"/>
      <c r="D41" s="41" t="s">
        <v>737</v>
      </c>
      <c r="E41" s="41" t="s">
        <v>72</v>
      </c>
      <c r="F41" s="257">
        <v>2016</v>
      </c>
      <c r="G41" s="42">
        <v>1</v>
      </c>
      <c r="H41" s="43">
        <v>2.39</v>
      </c>
      <c r="I41" s="45">
        <v>4.3</v>
      </c>
    </row>
    <row r="42" spans="2:9" ht="15.75" thickBot="1" x14ac:dyDescent="0.3">
      <c r="B42" s="177"/>
      <c r="C42" s="250"/>
      <c r="D42" s="41" t="s">
        <v>736</v>
      </c>
      <c r="E42" s="41" t="s">
        <v>72</v>
      </c>
      <c r="F42" s="257">
        <v>2016</v>
      </c>
      <c r="G42" s="42">
        <v>1</v>
      </c>
      <c r="H42" s="43">
        <v>3.72</v>
      </c>
      <c r="I42" s="45">
        <v>13.72</v>
      </c>
    </row>
    <row r="43" spans="2:9" ht="15.75" thickBot="1" x14ac:dyDescent="0.3">
      <c r="B43" s="178"/>
      <c r="C43" s="263" t="s">
        <v>585</v>
      </c>
      <c r="D43" s="264"/>
      <c r="E43" s="264"/>
      <c r="F43" s="259"/>
      <c r="G43" s="19">
        <v>15</v>
      </c>
      <c r="H43" s="20">
        <v>196.67299999999997</v>
      </c>
      <c r="I43" s="46">
        <v>815.72</v>
      </c>
    </row>
    <row r="44" spans="2:9" ht="15.75" thickBot="1" x14ac:dyDescent="0.3">
      <c r="B44" s="15" t="s">
        <v>80</v>
      </c>
      <c r="C44" s="260" t="s">
        <v>81</v>
      </c>
      <c r="D44" s="41" t="s">
        <v>189</v>
      </c>
      <c r="E44" s="41" t="s">
        <v>72</v>
      </c>
      <c r="F44" s="257">
        <v>2001</v>
      </c>
      <c r="G44" s="42">
        <v>1</v>
      </c>
      <c r="H44" s="43">
        <v>3</v>
      </c>
      <c r="I44" s="45">
        <v>22.3</v>
      </c>
    </row>
    <row r="45" spans="2:9" ht="15.75" thickBot="1" x14ac:dyDescent="0.3">
      <c r="B45" s="178"/>
      <c r="C45" s="263" t="s">
        <v>586</v>
      </c>
      <c r="D45" s="264"/>
      <c r="E45" s="264"/>
      <c r="F45" s="259"/>
      <c r="G45" s="19">
        <v>1</v>
      </c>
      <c r="H45" s="20">
        <v>3</v>
      </c>
      <c r="I45" s="46">
        <v>22.3</v>
      </c>
    </row>
    <row r="46" spans="2:9" x14ac:dyDescent="0.25">
      <c r="B46" s="15" t="s">
        <v>82</v>
      </c>
      <c r="C46" s="249" t="s">
        <v>45</v>
      </c>
      <c r="D46" s="41" t="s">
        <v>254</v>
      </c>
      <c r="E46" s="41" t="s">
        <v>72</v>
      </c>
      <c r="F46" s="258">
        <v>40927</v>
      </c>
      <c r="G46" s="42">
        <v>1</v>
      </c>
      <c r="H46" s="43">
        <v>1.92</v>
      </c>
      <c r="I46" s="45">
        <v>10</v>
      </c>
    </row>
    <row r="47" spans="2:9" x14ac:dyDescent="0.25">
      <c r="B47" s="177"/>
      <c r="C47" s="261"/>
      <c r="D47" s="41" t="s">
        <v>181</v>
      </c>
      <c r="E47" s="41" t="s">
        <v>72</v>
      </c>
      <c r="F47" s="257">
        <v>1960</v>
      </c>
      <c r="G47" s="42">
        <v>1</v>
      </c>
      <c r="H47" s="43">
        <v>2.56</v>
      </c>
      <c r="I47" s="45">
        <v>8</v>
      </c>
    </row>
    <row r="48" spans="2:9" ht="15.75" thickBot="1" x14ac:dyDescent="0.3">
      <c r="B48" s="177"/>
      <c r="C48" s="250"/>
      <c r="D48" s="41" t="s">
        <v>652</v>
      </c>
      <c r="E48" s="41" t="s">
        <v>72</v>
      </c>
      <c r="F48" s="258">
        <v>42306</v>
      </c>
      <c r="G48" s="42">
        <v>1</v>
      </c>
      <c r="H48" s="43">
        <v>12.1</v>
      </c>
      <c r="I48" s="45">
        <v>49.91</v>
      </c>
    </row>
    <row r="49" spans="2:9" ht="15.75" thickBot="1" x14ac:dyDescent="0.3">
      <c r="B49" s="177"/>
      <c r="C49" s="266" t="s">
        <v>587</v>
      </c>
      <c r="D49" s="264"/>
      <c r="E49" s="264"/>
      <c r="F49" s="259"/>
      <c r="G49" s="19">
        <v>3</v>
      </c>
      <c r="H49" s="20">
        <v>16.579999999999998</v>
      </c>
      <c r="I49" s="46">
        <v>67.91</v>
      </c>
    </row>
    <row r="50" spans="2:9" x14ac:dyDescent="0.25">
      <c r="B50" s="15" t="s">
        <v>83</v>
      </c>
      <c r="C50" s="249" t="s">
        <v>19</v>
      </c>
      <c r="D50" s="41" t="s">
        <v>538</v>
      </c>
      <c r="E50" s="41" t="s">
        <v>576</v>
      </c>
      <c r="F50" s="258">
        <v>41832</v>
      </c>
      <c r="G50" s="42">
        <v>1</v>
      </c>
      <c r="H50" s="43">
        <v>7.48</v>
      </c>
      <c r="I50" s="45">
        <v>23.16</v>
      </c>
    </row>
    <row r="51" spans="2:9" x14ac:dyDescent="0.25">
      <c r="B51" s="177"/>
      <c r="C51" s="261"/>
      <c r="D51" s="41" t="s">
        <v>545</v>
      </c>
      <c r="E51" s="41" t="s">
        <v>69</v>
      </c>
      <c r="F51" s="258">
        <v>41717</v>
      </c>
      <c r="G51" s="42">
        <v>1</v>
      </c>
      <c r="H51" s="43">
        <v>10</v>
      </c>
      <c r="I51" s="45">
        <v>20</v>
      </c>
    </row>
    <row r="52" spans="2:9" x14ac:dyDescent="0.25">
      <c r="B52" s="177"/>
      <c r="C52" s="261"/>
      <c r="D52" s="41" t="s">
        <v>416</v>
      </c>
      <c r="E52" s="41" t="s">
        <v>69</v>
      </c>
      <c r="F52" s="258">
        <v>41506</v>
      </c>
      <c r="G52" s="42">
        <v>1</v>
      </c>
      <c r="H52" s="43">
        <v>28.03</v>
      </c>
      <c r="I52" s="45">
        <v>56.06</v>
      </c>
    </row>
    <row r="53" spans="2:9" x14ac:dyDescent="0.25">
      <c r="B53" s="177"/>
      <c r="C53" s="261"/>
      <c r="D53" s="41" t="s">
        <v>501</v>
      </c>
      <c r="E53" s="41" t="s">
        <v>72</v>
      </c>
      <c r="F53" s="257">
        <v>2009</v>
      </c>
      <c r="G53" s="42">
        <v>1</v>
      </c>
      <c r="H53" s="43">
        <v>19.920000000000002</v>
      </c>
      <c r="I53" s="45">
        <v>72</v>
      </c>
    </row>
    <row r="54" spans="2:9" x14ac:dyDescent="0.25">
      <c r="B54" s="177"/>
      <c r="C54" s="261"/>
      <c r="D54" s="41" t="s">
        <v>273</v>
      </c>
      <c r="E54" s="41" t="s">
        <v>72</v>
      </c>
      <c r="F54" s="257">
        <v>2008</v>
      </c>
      <c r="G54" s="42">
        <v>1</v>
      </c>
      <c r="H54" s="43">
        <v>2.4</v>
      </c>
      <c r="I54" s="45">
        <v>4.28</v>
      </c>
    </row>
    <row r="55" spans="2:9" x14ac:dyDescent="0.25">
      <c r="B55" s="177"/>
      <c r="C55" s="261"/>
      <c r="D55" s="41" t="s">
        <v>505</v>
      </c>
      <c r="E55" s="41" t="s">
        <v>72</v>
      </c>
      <c r="F55" s="258">
        <v>41319</v>
      </c>
      <c r="G55" s="42">
        <v>1</v>
      </c>
      <c r="H55" s="43">
        <v>4</v>
      </c>
      <c r="I55" s="45">
        <v>12</v>
      </c>
    </row>
    <row r="56" spans="2:9" x14ac:dyDescent="0.25">
      <c r="B56" s="177"/>
      <c r="C56" s="261"/>
      <c r="D56" s="41" t="s">
        <v>179</v>
      </c>
      <c r="E56" s="41" t="s">
        <v>72</v>
      </c>
      <c r="F56" s="257">
        <v>1952</v>
      </c>
      <c r="G56" s="42">
        <v>1</v>
      </c>
      <c r="H56" s="43">
        <v>1.181</v>
      </c>
      <c r="I56" s="45">
        <v>4</v>
      </c>
    </row>
    <row r="57" spans="2:9" x14ac:dyDescent="0.25">
      <c r="B57" s="177"/>
      <c r="C57" s="261"/>
      <c r="D57" s="41" t="s">
        <v>180</v>
      </c>
      <c r="E57" s="41" t="s">
        <v>72</v>
      </c>
      <c r="F57" s="257">
        <v>1952</v>
      </c>
      <c r="G57" s="42">
        <v>1</v>
      </c>
      <c r="H57" s="43">
        <v>0.71499999999999997</v>
      </c>
      <c r="I57" s="45">
        <v>3</v>
      </c>
    </row>
    <row r="58" spans="2:9" x14ac:dyDescent="0.25">
      <c r="B58" s="177"/>
      <c r="C58" s="261"/>
      <c r="D58" s="41" t="s">
        <v>331</v>
      </c>
      <c r="E58" s="41" t="s">
        <v>72</v>
      </c>
      <c r="F58" s="258">
        <v>41522</v>
      </c>
      <c r="G58" s="42">
        <v>1</v>
      </c>
      <c r="H58" s="43">
        <v>1.9</v>
      </c>
      <c r="I58" s="45">
        <v>8.08</v>
      </c>
    </row>
    <row r="59" spans="2:9" x14ac:dyDescent="0.25">
      <c r="B59" s="177"/>
      <c r="C59" s="261"/>
      <c r="D59" s="41" t="s">
        <v>354</v>
      </c>
      <c r="E59" s="41" t="s">
        <v>72</v>
      </c>
      <c r="F59" s="258">
        <v>40984</v>
      </c>
      <c r="G59" s="42">
        <v>1</v>
      </c>
      <c r="H59" s="43">
        <v>6.9240000000000004</v>
      </c>
      <c r="I59" s="45">
        <v>20</v>
      </c>
    </row>
    <row r="60" spans="2:9" x14ac:dyDescent="0.25">
      <c r="B60" s="177"/>
      <c r="C60" s="261"/>
      <c r="D60" s="41" t="s">
        <v>156</v>
      </c>
      <c r="E60" s="41" t="s">
        <v>72</v>
      </c>
      <c r="F60" s="257">
        <v>1952</v>
      </c>
      <c r="G60" s="42">
        <v>1</v>
      </c>
      <c r="H60" s="43">
        <v>2.3039999999999998</v>
      </c>
      <c r="I60" s="45">
        <v>8</v>
      </c>
    </row>
    <row r="61" spans="2:9" x14ac:dyDescent="0.25">
      <c r="B61" s="177"/>
      <c r="C61" s="261"/>
      <c r="D61" s="41" t="s">
        <v>452</v>
      </c>
      <c r="E61" s="41" t="s">
        <v>74</v>
      </c>
      <c r="F61" s="258">
        <v>40478</v>
      </c>
      <c r="G61" s="42">
        <v>1</v>
      </c>
      <c r="H61" s="43">
        <v>100</v>
      </c>
      <c r="I61" s="45">
        <v>423</v>
      </c>
    </row>
    <row r="62" spans="2:9" ht="15.75" thickBot="1" x14ac:dyDescent="0.3">
      <c r="B62" s="177"/>
      <c r="C62" s="250"/>
      <c r="D62" s="41" t="s">
        <v>653</v>
      </c>
      <c r="E62" s="41" t="s">
        <v>69</v>
      </c>
      <c r="F62" s="258">
        <v>42314</v>
      </c>
      <c r="G62" s="42">
        <v>1</v>
      </c>
      <c r="H62" s="43">
        <v>5.18</v>
      </c>
      <c r="I62" s="45">
        <v>14.96</v>
      </c>
    </row>
    <row r="63" spans="2:9" ht="15.75" thickBot="1" x14ac:dyDescent="0.3">
      <c r="B63" s="178"/>
      <c r="C63" s="263" t="s">
        <v>588</v>
      </c>
      <c r="D63" s="264"/>
      <c r="E63" s="264"/>
      <c r="F63" s="259"/>
      <c r="G63" s="19">
        <v>13</v>
      </c>
      <c r="H63" s="20">
        <v>190.03400000000005</v>
      </c>
      <c r="I63" s="46">
        <v>668.54000000000008</v>
      </c>
    </row>
    <row r="64" spans="2:9" x14ac:dyDescent="0.25">
      <c r="B64" s="15" t="s">
        <v>84</v>
      </c>
      <c r="C64" s="249" t="s">
        <v>28</v>
      </c>
      <c r="D64" s="41" t="s">
        <v>654</v>
      </c>
      <c r="E64" s="41" t="s">
        <v>69</v>
      </c>
      <c r="F64" s="257">
        <v>1956</v>
      </c>
      <c r="G64" s="42">
        <v>1</v>
      </c>
      <c r="H64" s="43">
        <v>160</v>
      </c>
      <c r="I64" s="45">
        <v>400</v>
      </c>
    </row>
    <row r="65" spans="2:9" ht="15.75" thickBot="1" x14ac:dyDescent="0.3">
      <c r="B65" s="177"/>
      <c r="C65" s="250"/>
      <c r="D65" s="41" t="s">
        <v>696</v>
      </c>
      <c r="E65" s="41" t="s">
        <v>69</v>
      </c>
      <c r="F65" s="258">
        <v>42901</v>
      </c>
      <c r="G65" s="42">
        <v>1</v>
      </c>
      <c r="H65" s="43">
        <v>97.44</v>
      </c>
      <c r="I65" s="45">
        <v>254.48</v>
      </c>
    </row>
    <row r="66" spans="2:9" ht="15.75" thickBot="1" x14ac:dyDescent="0.3">
      <c r="B66" s="178"/>
      <c r="C66" s="263" t="s">
        <v>589</v>
      </c>
      <c r="D66" s="264"/>
      <c r="E66" s="264"/>
      <c r="F66" s="259"/>
      <c r="G66" s="19">
        <v>2</v>
      </c>
      <c r="H66" s="20">
        <v>257.44</v>
      </c>
      <c r="I66" s="46">
        <v>654.48</v>
      </c>
    </row>
    <row r="67" spans="2:9" x14ac:dyDescent="0.25">
      <c r="B67" s="15" t="s">
        <v>85</v>
      </c>
      <c r="C67" s="249" t="s">
        <v>15</v>
      </c>
      <c r="D67" s="41" t="s">
        <v>146</v>
      </c>
      <c r="E67" s="41" t="s">
        <v>72</v>
      </c>
      <c r="F67" s="257">
        <v>1938</v>
      </c>
      <c r="G67" s="42">
        <v>1</v>
      </c>
      <c r="H67" s="43">
        <v>0.36</v>
      </c>
      <c r="I67" s="45">
        <v>1</v>
      </c>
    </row>
    <row r="68" spans="2:9" x14ac:dyDescent="0.25">
      <c r="B68" s="177"/>
      <c r="C68" s="261"/>
      <c r="D68" s="41" t="s">
        <v>494</v>
      </c>
      <c r="E68" s="41" t="s">
        <v>72</v>
      </c>
      <c r="F68" s="258">
        <v>41424</v>
      </c>
      <c r="G68" s="42">
        <v>1</v>
      </c>
      <c r="H68" s="43">
        <v>12.597</v>
      </c>
      <c r="I68" s="45">
        <v>58.11</v>
      </c>
    </row>
    <row r="69" spans="2:9" ht="15.75" thickBot="1" x14ac:dyDescent="0.3">
      <c r="B69" s="177"/>
      <c r="C69" s="250"/>
      <c r="D69" s="41" t="s">
        <v>243</v>
      </c>
      <c r="E69" s="41" t="s">
        <v>0</v>
      </c>
      <c r="F69" s="258">
        <v>40689</v>
      </c>
      <c r="G69" s="42">
        <v>1</v>
      </c>
      <c r="H69" s="43">
        <v>8.92</v>
      </c>
      <c r="I69" s="45">
        <v>63</v>
      </c>
    </row>
    <row r="70" spans="2:9" ht="15.75" thickBot="1" x14ac:dyDescent="0.3">
      <c r="B70" s="178"/>
      <c r="C70" s="263" t="s">
        <v>590</v>
      </c>
      <c r="D70" s="264"/>
      <c r="E70" s="264"/>
      <c r="F70" s="259"/>
      <c r="G70" s="19">
        <v>3</v>
      </c>
      <c r="H70" s="20">
        <v>21.876999999999999</v>
      </c>
      <c r="I70" s="46">
        <v>122.11</v>
      </c>
    </row>
    <row r="71" spans="2:9" ht="15.75" thickBot="1" x14ac:dyDescent="0.3">
      <c r="B71" s="15" t="s">
        <v>129</v>
      </c>
      <c r="C71" s="260" t="s">
        <v>43</v>
      </c>
      <c r="D71" s="41" t="s">
        <v>515</v>
      </c>
      <c r="E71" s="41" t="s">
        <v>72</v>
      </c>
      <c r="F71" s="257">
        <v>1938</v>
      </c>
      <c r="G71" s="42">
        <v>1</v>
      </c>
      <c r="H71" s="43">
        <v>0.38</v>
      </c>
      <c r="I71" s="45">
        <v>1.44</v>
      </c>
    </row>
    <row r="72" spans="2:9" ht="15.75" thickBot="1" x14ac:dyDescent="0.3">
      <c r="B72" s="178"/>
      <c r="C72" s="263" t="s">
        <v>591</v>
      </c>
      <c r="D72" s="264"/>
      <c r="E72" s="264"/>
      <c r="F72" s="259"/>
      <c r="G72" s="19">
        <v>1</v>
      </c>
      <c r="H72" s="20">
        <v>0.38</v>
      </c>
      <c r="I72" s="46">
        <v>1.44</v>
      </c>
    </row>
    <row r="73" spans="2:9" x14ac:dyDescent="0.25">
      <c r="B73" s="15" t="s">
        <v>130</v>
      </c>
      <c r="C73" s="249" t="s">
        <v>55</v>
      </c>
      <c r="D73" s="41" t="s">
        <v>200</v>
      </c>
      <c r="E73" s="41" t="s">
        <v>72</v>
      </c>
      <c r="F73" s="258">
        <v>41606</v>
      </c>
      <c r="G73" s="42">
        <v>1</v>
      </c>
      <c r="H73" s="43">
        <v>9.6</v>
      </c>
      <c r="I73" s="45">
        <v>49.21</v>
      </c>
    </row>
    <row r="74" spans="2:9" x14ac:dyDescent="0.25">
      <c r="B74" s="177"/>
      <c r="C74" s="261"/>
      <c r="D74" s="41" t="s">
        <v>550</v>
      </c>
      <c r="E74" s="41" t="s">
        <v>576</v>
      </c>
      <c r="F74" s="258">
        <v>41880</v>
      </c>
      <c r="G74" s="42">
        <v>1</v>
      </c>
      <c r="H74" s="43">
        <v>30.24</v>
      </c>
      <c r="I74" s="45">
        <v>171.68</v>
      </c>
    </row>
    <row r="75" spans="2:9" x14ac:dyDescent="0.25">
      <c r="B75" s="177"/>
      <c r="C75" s="261"/>
      <c r="D75" s="41" t="s">
        <v>145</v>
      </c>
      <c r="E75" s="41" t="s">
        <v>72</v>
      </c>
      <c r="F75" s="257">
        <v>1953</v>
      </c>
      <c r="G75" s="42">
        <v>1</v>
      </c>
      <c r="H75" s="43">
        <v>0.26400000000000001</v>
      </c>
      <c r="I75" s="45">
        <v>1</v>
      </c>
    </row>
    <row r="76" spans="2:9" x14ac:dyDescent="0.25">
      <c r="B76" s="177"/>
      <c r="C76" s="261"/>
      <c r="D76" s="41" t="s">
        <v>334</v>
      </c>
      <c r="E76" s="41" t="s">
        <v>72</v>
      </c>
      <c r="F76" s="257">
        <v>2000</v>
      </c>
      <c r="G76" s="42">
        <v>1</v>
      </c>
      <c r="H76" s="43">
        <v>9.3000000000000007</v>
      </c>
      <c r="I76" s="45">
        <v>55</v>
      </c>
    </row>
    <row r="77" spans="2:9" ht="15.75" thickBot="1" x14ac:dyDescent="0.3">
      <c r="B77" s="177"/>
      <c r="C77" s="250"/>
      <c r="D77" s="41" t="s">
        <v>144</v>
      </c>
      <c r="E77" s="41" t="s">
        <v>72</v>
      </c>
      <c r="F77" s="257">
        <v>1953</v>
      </c>
      <c r="G77" s="42">
        <v>1</v>
      </c>
      <c r="H77" s="43">
        <v>0.18</v>
      </c>
      <c r="I77" s="45">
        <v>0.5</v>
      </c>
    </row>
    <row r="78" spans="2:9" ht="15.75" thickBot="1" x14ac:dyDescent="0.3">
      <c r="B78" s="177"/>
      <c r="C78" s="266" t="s">
        <v>592</v>
      </c>
      <c r="D78" s="264"/>
      <c r="E78" s="264"/>
      <c r="F78" s="259"/>
      <c r="G78" s="19">
        <v>5</v>
      </c>
      <c r="H78" s="20">
        <v>49.583999999999996</v>
      </c>
      <c r="I78" s="46">
        <v>277.39</v>
      </c>
    </row>
    <row r="79" spans="2:9" x14ac:dyDescent="0.25">
      <c r="B79" s="15" t="s">
        <v>131</v>
      </c>
      <c r="C79" s="249" t="s">
        <v>24</v>
      </c>
      <c r="D79" s="41" t="s">
        <v>236</v>
      </c>
      <c r="E79" s="41" t="s">
        <v>72</v>
      </c>
      <c r="F79" s="258">
        <v>40991</v>
      </c>
      <c r="G79" s="42">
        <v>1</v>
      </c>
      <c r="H79" s="43">
        <v>9.26</v>
      </c>
      <c r="I79" s="45">
        <v>35</v>
      </c>
    </row>
    <row r="80" spans="2:9" x14ac:dyDescent="0.25">
      <c r="B80" s="177"/>
      <c r="C80" s="261"/>
      <c r="D80" s="41" t="s">
        <v>245</v>
      </c>
      <c r="E80" s="41" t="s">
        <v>72</v>
      </c>
      <c r="F80" s="257">
        <v>1991</v>
      </c>
      <c r="G80" s="42">
        <v>1</v>
      </c>
      <c r="H80" s="43">
        <v>7.23</v>
      </c>
      <c r="I80" s="45">
        <v>22</v>
      </c>
    </row>
    <row r="81" spans="2:9" x14ac:dyDescent="0.25">
      <c r="B81" s="177"/>
      <c r="C81" s="261"/>
      <c r="D81" s="41" t="s">
        <v>579</v>
      </c>
      <c r="E81" s="41" t="s">
        <v>576</v>
      </c>
      <c r="F81" s="258">
        <v>41754</v>
      </c>
      <c r="G81" s="42">
        <v>1</v>
      </c>
      <c r="H81" s="43">
        <v>46.2</v>
      </c>
      <c r="I81" s="45">
        <v>141.37</v>
      </c>
    </row>
    <row r="82" spans="2:9" x14ac:dyDescent="0.25">
      <c r="B82" s="177"/>
      <c r="C82" s="261"/>
      <c r="D82" s="41" t="s">
        <v>176</v>
      </c>
      <c r="E82" s="41" t="s">
        <v>69</v>
      </c>
      <c r="F82" s="257">
        <v>1991</v>
      </c>
      <c r="G82" s="42">
        <v>1</v>
      </c>
      <c r="H82" s="43">
        <v>9.35</v>
      </c>
      <c r="I82" s="45">
        <v>41.6</v>
      </c>
    </row>
    <row r="83" spans="2:9" x14ac:dyDescent="0.25">
      <c r="B83" s="177"/>
      <c r="C83" s="261"/>
      <c r="D83" s="41" t="s">
        <v>280</v>
      </c>
      <c r="E83" s="41" t="s">
        <v>72</v>
      </c>
      <c r="F83" s="258">
        <v>40879</v>
      </c>
      <c r="G83" s="42">
        <v>1</v>
      </c>
      <c r="H83" s="43">
        <v>4.67</v>
      </c>
      <c r="I83" s="45">
        <v>21</v>
      </c>
    </row>
    <row r="84" spans="2:9" x14ac:dyDescent="0.25">
      <c r="B84" s="177"/>
      <c r="C84" s="261"/>
      <c r="D84" s="41" t="s">
        <v>316</v>
      </c>
      <c r="E84" s="41" t="s">
        <v>72</v>
      </c>
      <c r="F84" s="258">
        <v>41003</v>
      </c>
      <c r="G84" s="42">
        <v>1</v>
      </c>
      <c r="H84" s="43">
        <v>8.0239999999999991</v>
      </c>
      <c r="I84" s="45">
        <v>30</v>
      </c>
    </row>
    <row r="85" spans="2:9" ht="15.75" thickBot="1" x14ac:dyDescent="0.3">
      <c r="B85" s="177"/>
      <c r="C85" s="250"/>
      <c r="D85" s="41" t="s">
        <v>778</v>
      </c>
      <c r="E85" s="41" t="s">
        <v>576</v>
      </c>
      <c r="F85" s="258">
        <v>42787</v>
      </c>
      <c r="G85" s="42">
        <v>1</v>
      </c>
      <c r="H85" s="43">
        <v>4.5430000000000001</v>
      </c>
      <c r="I85" s="45">
        <v>11.028</v>
      </c>
    </row>
    <row r="86" spans="2:9" ht="15.75" thickBot="1" x14ac:dyDescent="0.3">
      <c r="B86" s="178"/>
      <c r="C86" s="263" t="s">
        <v>593</v>
      </c>
      <c r="D86" s="264"/>
      <c r="E86" s="264"/>
      <c r="F86" s="259"/>
      <c r="G86" s="19">
        <v>7</v>
      </c>
      <c r="H86" s="20">
        <v>89.277000000000015</v>
      </c>
      <c r="I86" s="46">
        <v>301.99800000000005</v>
      </c>
    </row>
    <row r="87" spans="2:9" x14ac:dyDescent="0.25">
      <c r="B87" s="15" t="s">
        <v>86</v>
      </c>
      <c r="C87" s="249" t="s">
        <v>18</v>
      </c>
      <c r="D87" s="41" t="s">
        <v>227</v>
      </c>
      <c r="E87" s="41" t="s">
        <v>72</v>
      </c>
      <c r="F87" s="258">
        <v>41302</v>
      </c>
      <c r="G87" s="42">
        <v>1</v>
      </c>
      <c r="H87" s="43">
        <v>3.4</v>
      </c>
      <c r="I87" s="45">
        <v>10.351000000000001</v>
      </c>
    </row>
    <row r="88" spans="2:9" x14ac:dyDescent="0.25">
      <c r="B88" s="177"/>
      <c r="C88" s="261"/>
      <c r="D88" s="41" t="s">
        <v>234</v>
      </c>
      <c r="E88" s="41" t="s">
        <v>72</v>
      </c>
      <c r="F88" s="258">
        <v>41198</v>
      </c>
      <c r="G88" s="42">
        <v>1</v>
      </c>
      <c r="H88" s="43">
        <v>2.15</v>
      </c>
      <c r="I88" s="45">
        <v>6.2590000000000003</v>
      </c>
    </row>
    <row r="89" spans="2:9" x14ac:dyDescent="0.25">
      <c r="B89" s="177"/>
      <c r="C89" s="261"/>
      <c r="D89" s="41" t="s">
        <v>149</v>
      </c>
      <c r="E89" s="41" t="s">
        <v>72</v>
      </c>
      <c r="F89" s="258">
        <v>42210</v>
      </c>
      <c r="G89" s="42">
        <v>1</v>
      </c>
      <c r="H89" s="43">
        <v>17.177</v>
      </c>
      <c r="I89" s="45">
        <v>51</v>
      </c>
    </row>
    <row r="90" spans="2:9" x14ac:dyDescent="0.25">
      <c r="B90" s="177"/>
      <c r="C90" s="261"/>
      <c r="D90" s="41" t="s">
        <v>294</v>
      </c>
      <c r="E90" s="41" t="s">
        <v>72</v>
      </c>
      <c r="F90" s="258">
        <v>41338</v>
      </c>
      <c r="G90" s="42">
        <v>1</v>
      </c>
      <c r="H90" s="43">
        <v>4.0469999999999997</v>
      </c>
      <c r="I90" s="45">
        <v>12.56</v>
      </c>
    </row>
    <row r="91" spans="2:9" x14ac:dyDescent="0.25">
      <c r="B91" s="177"/>
      <c r="C91" s="261"/>
      <c r="D91" s="41" t="s">
        <v>303</v>
      </c>
      <c r="E91" s="41" t="s">
        <v>72</v>
      </c>
      <c r="F91" s="257">
        <v>2005</v>
      </c>
      <c r="G91" s="42">
        <v>1</v>
      </c>
      <c r="H91" s="43">
        <v>14.61</v>
      </c>
      <c r="I91" s="45">
        <v>50</v>
      </c>
    </row>
    <row r="92" spans="2:9" x14ac:dyDescent="0.25">
      <c r="B92" s="177"/>
      <c r="C92" s="261"/>
      <c r="D92" s="41" t="s">
        <v>432</v>
      </c>
      <c r="E92" s="41" t="s">
        <v>69</v>
      </c>
      <c r="F92" s="258">
        <v>41586</v>
      </c>
      <c r="G92" s="42">
        <v>1</v>
      </c>
      <c r="H92" s="43">
        <v>74</v>
      </c>
      <c r="I92" s="45">
        <v>203</v>
      </c>
    </row>
    <row r="93" spans="2:9" x14ac:dyDescent="0.25">
      <c r="B93" s="177"/>
      <c r="C93" s="261"/>
      <c r="D93" s="41" t="s">
        <v>440</v>
      </c>
      <c r="E93" s="41" t="s">
        <v>72</v>
      </c>
      <c r="F93" s="258">
        <v>40340</v>
      </c>
      <c r="G93" s="42">
        <v>1</v>
      </c>
      <c r="H93" s="43">
        <v>8.68</v>
      </c>
      <c r="I93" s="45">
        <v>34</v>
      </c>
    </row>
    <row r="94" spans="2:9" ht="15.75" thickBot="1" x14ac:dyDescent="0.3">
      <c r="B94" s="177"/>
      <c r="C94" s="250"/>
      <c r="D94" s="41" t="s">
        <v>738</v>
      </c>
      <c r="E94" s="41" t="s">
        <v>72</v>
      </c>
      <c r="F94" s="257">
        <v>2016</v>
      </c>
      <c r="G94" s="42">
        <v>1</v>
      </c>
      <c r="H94" s="43">
        <v>6.12</v>
      </c>
      <c r="I94" s="45">
        <v>21.14</v>
      </c>
    </row>
    <row r="95" spans="2:9" ht="15.75" thickBot="1" x14ac:dyDescent="0.3">
      <c r="B95" s="178"/>
      <c r="C95" s="263" t="s">
        <v>594</v>
      </c>
      <c r="D95" s="264"/>
      <c r="E95" s="264"/>
      <c r="F95" s="259"/>
      <c r="G95" s="19">
        <v>8</v>
      </c>
      <c r="H95" s="20">
        <v>130.184</v>
      </c>
      <c r="I95" s="46">
        <v>388.31</v>
      </c>
    </row>
    <row r="96" spans="2:9" x14ac:dyDescent="0.25">
      <c r="B96" s="15" t="s">
        <v>87</v>
      </c>
      <c r="C96" s="249" t="s">
        <v>6</v>
      </c>
      <c r="D96" s="41" t="s">
        <v>235</v>
      </c>
      <c r="E96" s="41" t="s">
        <v>72</v>
      </c>
      <c r="F96" s="258">
        <v>40555</v>
      </c>
      <c r="G96" s="42">
        <v>1</v>
      </c>
      <c r="H96" s="43">
        <v>8.1999999999999993</v>
      </c>
      <c r="I96" s="45">
        <v>60</v>
      </c>
    </row>
    <row r="97" spans="2:9" ht="15.75" thickBot="1" x14ac:dyDescent="0.3">
      <c r="B97" s="177"/>
      <c r="C97" s="250"/>
      <c r="D97" s="41" t="s">
        <v>509</v>
      </c>
      <c r="E97" s="41" t="s">
        <v>72</v>
      </c>
      <c r="F97" s="258">
        <v>41337</v>
      </c>
      <c r="G97" s="42">
        <v>1</v>
      </c>
      <c r="H97" s="43">
        <v>19.109000000000002</v>
      </c>
      <c r="I97" s="45">
        <v>111</v>
      </c>
    </row>
    <row r="98" spans="2:9" ht="15.75" thickBot="1" x14ac:dyDescent="0.3">
      <c r="B98" s="178"/>
      <c r="C98" s="263" t="s">
        <v>595</v>
      </c>
      <c r="D98" s="264"/>
      <c r="E98" s="264"/>
      <c r="F98" s="259"/>
      <c r="G98" s="19">
        <v>2</v>
      </c>
      <c r="H98" s="20">
        <v>27.309000000000001</v>
      </c>
      <c r="I98" s="46">
        <v>171</v>
      </c>
    </row>
    <row r="99" spans="2:9" x14ac:dyDescent="0.25">
      <c r="B99" s="15" t="s">
        <v>88</v>
      </c>
      <c r="C99" s="249" t="s">
        <v>44</v>
      </c>
      <c r="D99" s="41" t="s">
        <v>154</v>
      </c>
      <c r="E99" s="41" t="s">
        <v>72</v>
      </c>
      <c r="F99" s="257">
        <v>1952</v>
      </c>
      <c r="G99" s="42">
        <v>1</v>
      </c>
      <c r="H99" s="43">
        <v>2.2719999999999998</v>
      </c>
      <c r="I99" s="45">
        <v>0.4</v>
      </c>
    </row>
    <row r="100" spans="2:9" x14ac:dyDescent="0.25">
      <c r="B100" s="177"/>
      <c r="C100" s="261"/>
      <c r="D100" s="41" t="s">
        <v>148</v>
      </c>
      <c r="E100" s="41" t="s">
        <v>72</v>
      </c>
      <c r="F100" s="257">
        <v>1972</v>
      </c>
      <c r="G100" s="42">
        <v>1</v>
      </c>
      <c r="H100" s="43">
        <v>0.6</v>
      </c>
      <c r="I100" s="45">
        <v>1</v>
      </c>
    </row>
    <row r="101" spans="2:9" x14ac:dyDescent="0.25">
      <c r="B101" s="177"/>
      <c r="C101" s="261"/>
      <c r="D101" s="41" t="s">
        <v>149</v>
      </c>
      <c r="E101" s="41" t="s">
        <v>72</v>
      </c>
      <c r="F101" s="257">
        <v>1959</v>
      </c>
      <c r="G101" s="42">
        <v>1</v>
      </c>
      <c r="H101" s="43">
        <v>10.8</v>
      </c>
      <c r="I101" s="45">
        <v>70</v>
      </c>
    </row>
    <row r="102" spans="2:9" x14ac:dyDescent="0.25">
      <c r="B102" s="177"/>
      <c r="C102" s="261"/>
      <c r="D102" s="41" t="s">
        <v>147</v>
      </c>
      <c r="E102" s="41" t="s">
        <v>72</v>
      </c>
      <c r="F102" s="257">
        <v>1986</v>
      </c>
      <c r="G102" s="42">
        <v>1</v>
      </c>
      <c r="H102" s="43">
        <v>1.04</v>
      </c>
      <c r="I102" s="45">
        <v>2</v>
      </c>
    </row>
    <row r="103" spans="2:9" ht="15.75" thickBot="1" x14ac:dyDescent="0.3">
      <c r="B103" s="177"/>
      <c r="C103" s="250"/>
      <c r="D103" s="41" t="s">
        <v>655</v>
      </c>
      <c r="E103" s="41" t="s">
        <v>72</v>
      </c>
      <c r="F103" s="258">
        <v>42145</v>
      </c>
      <c r="G103" s="42">
        <v>1</v>
      </c>
      <c r="H103" s="43">
        <v>6.63</v>
      </c>
      <c r="I103" s="45">
        <v>13</v>
      </c>
    </row>
    <row r="104" spans="2:9" ht="15.75" thickBot="1" x14ac:dyDescent="0.3">
      <c r="B104" s="178"/>
      <c r="C104" s="263" t="s">
        <v>596</v>
      </c>
      <c r="D104" s="264"/>
      <c r="E104" s="264"/>
      <c r="F104" s="259"/>
      <c r="G104" s="19">
        <v>5</v>
      </c>
      <c r="H104" s="20">
        <v>21.341999999999999</v>
      </c>
      <c r="I104" s="46">
        <v>86.4</v>
      </c>
    </row>
    <row r="105" spans="2:9" x14ac:dyDescent="0.25">
      <c r="B105" s="15" t="s">
        <v>89</v>
      </c>
      <c r="C105" s="249" t="s">
        <v>38</v>
      </c>
      <c r="D105" s="41" t="s">
        <v>396</v>
      </c>
      <c r="E105" s="41" t="s">
        <v>69</v>
      </c>
      <c r="F105" s="258">
        <v>41125</v>
      </c>
      <c r="G105" s="42">
        <v>1</v>
      </c>
      <c r="H105" s="43">
        <v>38</v>
      </c>
      <c r="I105" s="45">
        <v>120.5</v>
      </c>
    </row>
    <row r="106" spans="2:9" x14ac:dyDescent="0.25">
      <c r="B106" s="177"/>
      <c r="C106" s="261"/>
      <c r="D106" s="41" t="s">
        <v>241</v>
      </c>
      <c r="E106" s="41" t="s">
        <v>72</v>
      </c>
      <c r="F106" s="258">
        <v>40367</v>
      </c>
      <c r="G106" s="42">
        <v>1</v>
      </c>
      <c r="H106" s="43">
        <v>16.425000000000001</v>
      </c>
      <c r="I106" s="45">
        <v>92.2</v>
      </c>
    </row>
    <row r="107" spans="2:9" x14ac:dyDescent="0.25">
      <c r="B107" s="177"/>
      <c r="C107" s="261"/>
      <c r="D107" s="41" t="s">
        <v>242</v>
      </c>
      <c r="E107" s="41" t="s">
        <v>72</v>
      </c>
      <c r="F107" s="258">
        <v>41297</v>
      </c>
      <c r="G107" s="42">
        <v>1</v>
      </c>
      <c r="H107" s="43">
        <v>67.16</v>
      </c>
      <c r="I107" s="45">
        <v>185</v>
      </c>
    </row>
    <row r="108" spans="2:9" x14ac:dyDescent="0.25">
      <c r="B108" s="177"/>
      <c r="C108" s="261"/>
      <c r="D108" s="41" t="s">
        <v>155</v>
      </c>
      <c r="E108" s="41" t="s">
        <v>72</v>
      </c>
      <c r="F108" s="257">
        <v>1934</v>
      </c>
      <c r="G108" s="42">
        <v>1</v>
      </c>
      <c r="H108" s="43">
        <v>1.1200000000000001</v>
      </c>
      <c r="I108" s="45">
        <v>1.25</v>
      </c>
    </row>
    <row r="109" spans="2:9" x14ac:dyDescent="0.25">
      <c r="B109" s="177"/>
      <c r="C109" s="261"/>
      <c r="D109" s="41" t="s">
        <v>424</v>
      </c>
      <c r="E109" s="41" t="s">
        <v>69</v>
      </c>
      <c r="F109" s="258">
        <v>41060</v>
      </c>
      <c r="G109" s="42">
        <v>1</v>
      </c>
      <c r="H109" s="43">
        <v>28.22</v>
      </c>
      <c r="I109" s="45">
        <v>71.55</v>
      </c>
    </row>
    <row r="110" spans="2:9" x14ac:dyDescent="0.25">
      <c r="B110" s="177"/>
      <c r="C110" s="261"/>
      <c r="D110" s="41" t="s">
        <v>307</v>
      </c>
      <c r="E110" s="41" t="s">
        <v>72</v>
      </c>
      <c r="F110" s="257">
        <v>2008</v>
      </c>
      <c r="G110" s="42">
        <v>1</v>
      </c>
      <c r="H110" s="43">
        <v>28</v>
      </c>
      <c r="I110" s="45">
        <v>123</v>
      </c>
    </row>
    <row r="111" spans="2:9" x14ac:dyDescent="0.25">
      <c r="B111" s="177"/>
      <c r="C111" s="261"/>
      <c r="D111" s="41" t="s">
        <v>656</v>
      </c>
      <c r="E111" s="41" t="s">
        <v>72</v>
      </c>
      <c r="F111" s="257">
        <v>2015</v>
      </c>
      <c r="G111" s="42">
        <v>1</v>
      </c>
      <c r="H111" s="43">
        <v>41</v>
      </c>
      <c r="I111" s="45">
        <v>150.69999999999999</v>
      </c>
    </row>
    <row r="112" spans="2:9" ht="15.75" thickBot="1" x14ac:dyDescent="0.3">
      <c r="B112" s="177"/>
      <c r="C112" s="250"/>
      <c r="D112" s="41" t="s">
        <v>657</v>
      </c>
      <c r="E112" s="41" t="s">
        <v>72</v>
      </c>
      <c r="F112" s="258">
        <v>41166</v>
      </c>
      <c r="G112" s="42">
        <v>1</v>
      </c>
      <c r="H112" s="43">
        <v>6.48</v>
      </c>
      <c r="I112" s="45">
        <v>33.700000000000003</v>
      </c>
    </row>
    <row r="113" spans="2:9" ht="15.75" thickBot="1" x14ac:dyDescent="0.3">
      <c r="B113" s="177"/>
      <c r="C113" s="266" t="s">
        <v>597</v>
      </c>
      <c r="D113" s="264"/>
      <c r="E113" s="264"/>
      <c r="F113" s="259"/>
      <c r="G113" s="19">
        <v>8</v>
      </c>
      <c r="H113" s="20">
        <v>226.405</v>
      </c>
      <c r="I113" s="46">
        <v>777.90000000000009</v>
      </c>
    </row>
    <row r="114" spans="2:9" x14ac:dyDescent="0.25">
      <c r="B114" s="15" t="s">
        <v>90</v>
      </c>
      <c r="C114" s="249" t="s">
        <v>7</v>
      </c>
      <c r="D114" s="41" t="s">
        <v>387</v>
      </c>
      <c r="E114" s="41" t="s">
        <v>72</v>
      </c>
      <c r="F114" s="257">
        <v>2006</v>
      </c>
      <c r="G114" s="42">
        <v>1</v>
      </c>
      <c r="H114" s="43">
        <v>14</v>
      </c>
      <c r="I114" s="45">
        <v>55.61</v>
      </c>
    </row>
    <row r="115" spans="2:9" x14ac:dyDescent="0.25">
      <c r="B115" s="177"/>
      <c r="C115" s="261"/>
      <c r="D115" s="41" t="s">
        <v>208</v>
      </c>
      <c r="E115" s="41" t="s">
        <v>72</v>
      </c>
      <c r="F115" s="257">
        <v>2010</v>
      </c>
      <c r="G115" s="42">
        <v>1</v>
      </c>
      <c r="H115" s="43">
        <v>2.06</v>
      </c>
      <c r="I115" s="45">
        <v>14.06</v>
      </c>
    </row>
    <row r="116" spans="2:9" x14ac:dyDescent="0.25">
      <c r="B116" s="177"/>
      <c r="C116" s="261"/>
      <c r="D116" s="41" t="s">
        <v>209</v>
      </c>
      <c r="E116" s="41" t="s">
        <v>72</v>
      </c>
      <c r="F116" s="258">
        <v>41026</v>
      </c>
      <c r="G116" s="42">
        <v>1</v>
      </c>
      <c r="H116" s="43">
        <v>3.75</v>
      </c>
      <c r="I116" s="45">
        <v>15.07</v>
      </c>
    </row>
    <row r="117" spans="2:9" x14ac:dyDescent="0.25">
      <c r="B117" s="177"/>
      <c r="C117" s="261"/>
      <c r="D117" s="41" t="s">
        <v>222</v>
      </c>
      <c r="E117" s="41" t="s">
        <v>72</v>
      </c>
      <c r="F117" s="258">
        <v>41264</v>
      </c>
      <c r="G117" s="42">
        <v>1</v>
      </c>
      <c r="H117" s="43">
        <v>9.6</v>
      </c>
      <c r="I117" s="45">
        <v>44</v>
      </c>
    </row>
    <row r="118" spans="2:9" x14ac:dyDescent="0.25">
      <c r="B118" s="177"/>
      <c r="C118" s="261"/>
      <c r="D118" s="41" t="s">
        <v>412</v>
      </c>
      <c r="E118" s="41" t="s">
        <v>72</v>
      </c>
      <c r="F118" s="258">
        <v>41299</v>
      </c>
      <c r="G118" s="42">
        <v>1</v>
      </c>
      <c r="H118" s="43">
        <v>20.12</v>
      </c>
      <c r="I118" s="45">
        <v>32.29</v>
      </c>
    </row>
    <row r="119" spans="2:9" x14ac:dyDescent="0.25">
      <c r="B119" s="177"/>
      <c r="C119" s="261"/>
      <c r="D119" s="41" t="s">
        <v>246</v>
      </c>
      <c r="E119" s="41" t="s">
        <v>576</v>
      </c>
      <c r="F119" s="258">
        <v>41711</v>
      </c>
      <c r="G119" s="42">
        <v>1</v>
      </c>
      <c r="H119" s="43">
        <v>6.84</v>
      </c>
      <c r="I119" s="45">
        <v>20</v>
      </c>
    </row>
    <row r="120" spans="2:9" x14ac:dyDescent="0.25">
      <c r="B120" s="177"/>
      <c r="C120" s="261"/>
      <c r="D120" s="41" t="s">
        <v>417</v>
      </c>
      <c r="E120" s="41" t="s">
        <v>69</v>
      </c>
      <c r="F120" s="257">
        <v>2010</v>
      </c>
      <c r="G120" s="42">
        <v>1</v>
      </c>
      <c r="H120" s="43">
        <v>38.25</v>
      </c>
      <c r="I120" s="45">
        <v>122.89</v>
      </c>
    </row>
    <row r="121" spans="2:9" x14ac:dyDescent="0.25">
      <c r="B121" s="177"/>
      <c r="C121" s="261"/>
      <c r="D121" s="41" t="s">
        <v>261</v>
      </c>
      <c r="E121" s="41" t="s">
        <v>72</v>
      </c>
      <c r="F121" s="258">
        <v>41438</v>
      </c>
      <c r="G121" s="42">
        <v>1</v>
      </c>
      <c r="H121" s="43">
        <v>2.63</v>
      </c>
      <c r="I121" s="45">
        <v>9.4499999999999993</v>
      </c>
    </row>
    <row r="122" spans="2:9" x14ac:dyDescent="0.25">
      <c r="B122" s="177"/>
      <c r="C122" s="261"/>
      <c r="D122" s="41" t="s">
        <v>315</v>
      </c>
      <c r="E122" s="41" t="s">
        <v>72</v>
      </c>
      <c r="F122" s="258">
        <v>40824</v>
      </c>
      <c r="G122" s="42">
        <v>1</v>
      </c>
      <c r="H122" s="43">
        <v>9.2650000000000006</v>
      </c>
      <c r="I122" s="45">
        <v>40.69</v>
      </c>
    </row>
    <row r="123" spans="2:9" x14ac:dyDescent="0.25">
      <c r="B123" s="177"/>
      <c r="C123" s="261"/>
      <c r="D123" s="41" t="s">
        <v>321</v>
      </c>
      <c r="E123" s="41" t="s">
        <v>72</v>
      </c>
      <c r="F123" s="258">
        <v>40954</v>
      </c>
      <c r="G123" s="42">
        <v>1</v>
      </c>
      <c r="H123" s="43">
        <v>12.045999999999999</v>
      </c>
      <c r="I123" s="45">
        <v>47.56</v>
      </c>
    </row>
    <row r="124" spans="2:9" x14ac:dyDescent="0.25">
      <c r="B124" s="177"/>
      <c r="C124" s="261"/>
      <c r="D124" s="41" t="s">
        <v>446</v>
      </c>
      <c r="E124" s="41" t="s">
        <v>72</v>
      </c>
      <c r="F124" s="257">
        <v>2006</v>
      </c>
      <c r="G124" s="42">
        <v>1</v>
      </c>
      <c r="H124" s="43">
        <v>16</v>
      </c>
      <c r="I124" s="45">
        <v>50.879999999999995</v>
      </c>
    </row>
    <row r="125" spans="2:9" x14ac:dyDescent="0.25">
      <c r="B125" s="177"/>
      <c r="C125" s="261"/>
      <c r="D125" s="41" t="s">
        <v>361</v>
      </c>
      <c r="E125" s="41" t="s">
        <v>72</v>
      </c>
      <c r="F125" s="257">
        <v>2008</v>
      </c>
      <c r="G125" s="42">
        <v>1</v>
      </c>
      <c r="H125" s="43">
        <v>7.5</v>
      </c>
      <c r="I125" s="45">
        <v>35</v>
      </c>
    </row>
    <row r="126" spans="2:9" x14ac:dyDescent="0.25">
      <c r="B126" s="177"/>
      <c r="C126" s="261"/>
      <c r="D126" s="41" t="s">
        <v>362</v>
      </c>
      <c r="E126" s="41" t="s">
        <v>69</v>
      </c>
      <c r="F126" s="257">
        <v>2009</v>
      </c>
      <c r="G126" s="42">
        <v>1</v>
      </c>
      <c r="H126" s="43">
        <v>4.76</v>
      </c>
      <c r="I126" s="45">
        <v>14.93</v>
      </c>
    </row>
    <row r="127" spans="2:9" x14ac:dyDescent="0.25">
      <c r="B127" s="177"/>
      <c r="C127" s="261"/>
      <c r="D127" s="41" t="s">
        <v>166</v>
      </c>
      <c r="E127" s="41" t="s">
        <v>72</v>
      </c>
      <c r="F127" s="257">
        <v>1962</v>
      </c>
      <c r="G127" s="42">
        <v>1</v>
      </c>
      <c r="H127" s="43">
        <v>0.55200000000000005</v>
      </c>
      <c r="I127" s="45">
        <v>1</v>
      </c>
    </row>
    <row r="128" spans="2:9" x14ac:dyDescent="0.25">
      <c r="B128" s="177"/>
      <c r="C128" s="261"/>
      <c r="D128" s="41" t="s">
        <v>373</v>
      </c>
      <c r="E128" s="41" t="s">
        <v>72</v>
      </c>
      <c r="F128" s="258">
        <v>41481</v>
      </c>
      <c r="G128" s="42">
        <v>1</v>
      </c>
      <c r="H128" s="43">
        <v>8.9700000000000006</v>
      </c>
      <c r="I128" s="45">
        <v>24.84</v>
      </c>
    </row>
    <row r="129" spans="2:9" x14ac:dyDescent="0.25">
      <c r="B129" s="177"/>
      <c r="C129" s="261"/>
      <c r="D129" s="41" t="s">
        <v>658</v>
      </c>
      <c r="E129" s="41" t="s">
        <v>69</v>
      </c>
      <c r="F129" s="258">
        <v>42132</v>
      </c>
      <c r="G129" s="42">
        <v>1</v>
      </c>
      <c r="H129" s="43">
        <v>32.380000000000003</v>
      </c>
      <c r="I129" s="45">
        <v>68.72999999999999</v>
      </c>
    </row>
    <row r="130" spans="2:9" x14ac:dyDescent="0.25">
      <c r="B130" s="177"/>
      <c r="C130" s="261"/>
      <c r="D130" s="41" t="s">
        <v>659</v>
      </c>
      <c r="E130" s="41" t="s">
        <v>69</v>
      </c>
      <c r="F130" s="257">
        <v>1993</v>
      </c>
      <c r="G130" s="42">
        <v>1</v>
      </c>
      <c r="H130" s="43">
        <v>46.4</v>
      </c>
      <c r="I130" s="45">
        <v>206</v>
      </c>
    </row>
    <row r="131" spans="2:9" x14ac:dyDescent="0.25">
      <c r="B131" s="177"/>
      <c r="C131" s="261"/>
      <c r="D131" s="41" t="s">
        <v>660</v>
      </c>
      <c r="E131" s="41" t="s">
        <v>72</v>
      </c>
      <c r="F131" s="257">
        <v>2015</v>
      </c>
      <c r="G131" s="42">
        <v>1</v>
      </c>
      <c r="H131" s="43">
        <v>1.71</v>
      </c>
      <c r="I131" s="45">
        <v>6.5</v>
      </c>
    </row>
    <row r="132" spans="2:9" x14ac:dyDescent="0.25">
      <c r="B132" s="177"/>
      <c r="C132" s="261"/>
      <c r="D132" s="41" t="s">
        <v>661</v>
      </c>
      <c r="E132" s="41" t="s">
        <v>72</v>
      </c>
      <c r="F132" s="257">
        <v>1956</v>
      </c>
      <c r="G132" s="42">
        <v>1</v>
      </c>
      <c r="H132" s="43">
        <v>26.4</v>
      </c>
      <c r="I132" s="45">
        <v>150</v>
      </c>
    </row>
    <row r="133" spans="2:9" x14ac:dyDescent="0.25">
      <c r="B133" s="177"/>
      <c r="C133" s="261"/>
      <c r="D133" s="41" t="s">
        <v>662</v>
      </c>
      <c r="E133" s="41" t="s">
        <v>72</v>
      </c>
      <c r="F133" s="257">
        <v>1986</v>
      </c>
      <c r="G133" s="42">
        <v>1</v>
      </c>
      <c r="H133" s="43">
        <v>6</v>
      </c>
      <c r="I133" s="45">
        <v>20</v>
      </c>
    </row>
    <row r="134" spans="2:9" x14ac:dyDescent="0.25">
      <c r="B134" s="177"/>
      <c r="C134" s="261"/>
      <c r="D134" s="41" t="s">
        <v>663</v>
      </c>
      <c r="E134" s="41" t="s">
        <v>72</v>
      </c>
      <c r="F134" s="257">
        <v>1987</v>
      </c>
      <c r="G134" s="42">
        <v>1</v>
      </c>
      <c r="H134" s="43">
        <v>48</v>
      </c>
      <c r="I134" s="45">
        <v>220</v>
      </c>
    </row>
    <row r="135" spans="2:9" x14ac:dyDescent="0.25">
      <c r="B135" s="177"/>
      <c r="C135" s="261"/>
      <c r="D135" s="41" t="s">
        <v>739</v>
      </c>
      <c r="E135" s="41" t="s">
        <v>72</v>
      </c>
      <c r="F135" s="257">
        <v>2016</v>
      </c>
      <c r="G135" s="42">
        <v>1</v>
      </c>
      <c r="H135" s="43">
        <v>5.63</v>
      </c>
      <c r="I135" s="45">
        <v>18.95</v>
      </c>
    </row>
    <row r="136" spans="2:9" ht="15.75" thickBot="1" x14ac:dyDescent="0.3">
      <c r="B136" s="177"/>
      <c r="C136" s="250"/>
      <c r="D136" s="41" t="s">
        <v>779</v>
      </c>
      <c r="E136" s="41" t="s">
        <v>72</v>
      </c>
      <c r="F136" s="258">
        <v>43028</v>
      </c>
      <c r="G136" s="42">
        <v>1</v>
      </c>
      <c r="H136" s="43">
        <v>5.64</v>
      </c>
      <c r="I136" s="45">
        <v>15.3</v>
      </c>
    </row>
    <row r="137" spans="2:9" ht="15.75" thickBot="1" x14ac:dyDescent="0.3">
      <c r="B137" s="178"/>
      <c r="C137" s="263" t="s">
        <v>598</v>
      </c>
      <c r="D137" s="264"/>
      <c r="E137" s="264"/>
      <c r="F137" s="259"/>
      <c r="G137" s="19">
        <v>23</v>
      </c>
      <c r="H137" s="20">
        <v>328.50299999999999</v>
      </c>
      <c r="I137" s="46">
        <v>1233.75</v>
      </c>
    </row>
    <row r="138" spans="2:9" x14ac:dyDescent="0.25">
      <c r="B138" s="15" t="s">
        <v>91</v>
      </c>
      <c r="C138" s="249" t="s">
        <v>35</v>
      </c>
      <c r="D138" s="41" t="s">
        <v>188</v>
      </c>
      <c r="E138" s="41" t="s">
        <v>72</v>
      </c>
      <c r="F138" s="257">
        <v>1989</v>
      </c>
      <c r="G138" s="42">
        <v>1</v>
      </c>
      <c r="H138" s="43">
        <v>13</v>
      </c>
      <c r="I138" s="45">
        <v>36</v>
      </c>
    </row>
    <row r="139" spans="2:9" x14ac:dyDescent="0.25">
      <c r="B139" s="177"/>
      <c r="C139" s="261"/>
      <c r="D139" s="41" t="s">
        <v>240</v>
      </c>
      <c r="E139" s="41" t="s">
        <v>72</v>
      </c>
      <c r="F139" s="258">
        <v>40850</v>
      </c>
      <c r="G139" s="42">
        <v>1</v>
      </c>
      <c r="H139" s="43">
        <v>3.6</v>
      </c>
      <c r="I139" s="45">
        <v>16.510000000000002</v>
      </c>
    </row>
    <row r="140" spans="2:9" x14ac:dyDescent="0.25">
      <c r="B140" s="177"/>
      <c r="C140" s="261"/>
      <c r="D140" s="41" t="s">
        <v>555</v>
      </c>
      <c r="E140" s="41" t="s">
        <v>576</v>
      </c>
      <c r="F140" s="258">
        <v>41747</v>
      </c>
      <c r="G140" s="42">
        <v>1</v>
      </c>
      <c r="H140" s="43">
        <v>18.77</v>
      </c>
      <c r="I140" s="45">
        <v>83.36</v>
      </c>
    </row>
    <row r="141" spans="2:9" x14ac:dyDescent="0.25">
      <c r="B141" s="177"/>
      <c r="C141" s="261"/>
      <c r="D141" s="41" t="s">
        <v>172</v>
      </c>
      <c r="E141" s="41" t="s">
        <v>70</v>
      </c>
      <c r="F141" s="257">
        <v>1960</v>
      </c>
      <c r="G141" s="42">
        <v>1</v>
      </c>
      <c r="H141" s="43">
        <v>8.25</v>
      </c>
      <c r="I141" s="45">
        <v>3</v>
      </c>
    </row>
    <row r="142" spans="2:9" x14ac:dyDescent="0.25">
      <c r="B142" s="177"/>
      <c r="C142" s="261"/>
      <c r="D142" s="41" t="s">
        <v>190</v>
      </c>
      <c r="E142" s="41" t="s">
        <v>72</v>
      </c>
      <c r="F142" s="257">
        <v>1998</v>
      </c>
      <c r="G142" s="42">
        <v>1</v>
      </c>
      <c r="H142" s="43">
        <v>2.2000000000000002</v>
      </c>
      <c r="I142" s="45">
        <v>12.22</v>
      </c>
    </row>
    <row r="143" spans="2:9" x14ac:dyDescent="0.25">
      <c r="B143" s="177"/>
      <c r="C143" s="261"/>
      <c r="D143" s="41" t="s">
        <v>378</v>
      </c>
      <c r="E143" s="41" t="s">
        <v>72</v>
      </c>
      <c r="F143" s="257">
        <v>2009</v>
      </c>
      <c r="G143" s="42">
        <v>1</v>
      </c>
      <c r="H143" s="43">
        <v>5.0999999999999996</v>
      </c>
      <c r="I143" s="45">
        <v>20</v>
      </c>
    </row>
    <row r="144" spans="2:9" x14ac:dyDescent="0.25">
      <c r="B144" s="177"/>
      <c r="C144" s="261"/>
      <c r="D144" s="41" t="s">
        <v>740</v>
      </c>
      <c r="E144" s="41" t="s">
        <v>72</v>
      </c>
      <c r="F144" s="257">
        <v>2016</v>
      </c>
      <c r="G144" s="42">
        <v>1</v>
      </c>
      <c r="H144" s="43">
        <v>3.1760000000000002</v>
      </c>
      <c r="I144" s="45">
        <v>14.28</v>
      </c>
    </row>
    <row r="145" spans="2:9" x14ac:dyDescent="0.25">
      <c r="B145" s="177"/>
      <c r="C145" s="261"/>
      <c r="D145" s="41" t="s">
        <v>741</v>
      </c>
      <c r="E145" s="41" t="s">
        <v>69</v>
      </c>
      <c r="F145" s="257">
        <v>2016</v>
      </c>
      <c r="G145" s="42">
        <v>1</v>
      </c>
      <c r="H145" s="43">
        <v>99.462000000000003</v>
      </c>
      <c r="I145" s="45">
        <v>268.3</v>
      </c>
    </row>
    <row r="146" spans="2:9" ht="15.75" thickBot="1" x14ac:dyDescent="0.3">
      <c r="B146" s="177"/>
      <c r="C146" s="250"/>
      <c r="D146" s="41" t="s">
        <v>780</v>
      </c>
      <c r="E146" s="41" t="s">
        <v>69</v>
      </c>
      <c r="F146" s="258">
        <v>42987</v>
      </c>
      <c r="G146" s="42">
        <v>1</v>
      </c>
      <c r="H146" s="43">
        <v>3.65</v>
      </c>
      <c r="I146" s="45">
        <v>12.78</v>
      </c>
    </row>
    <row r="147" spans="2:9" ht="15.75" thickBot="1" x14ac:dyDescent="0.3">
      <c r="B147" s="177"/>
      <c r="C147" s="266" t="s">
        <v>599</v>
      </c>
      <c r="D147" s="264"/>
      <c r="E147" s="264"/>
      <c r="F147" s="259"/>
      <c r="G147" s="19">
        <v>9</v>
      </c>
      <c r="H147" s="20">
        <v>157.20800000000003</v>
      </c>
      <c r="I147" s="46">
        <v>466.45</v>
      </c>
    </row>
    <row r="148" spans="2:9" x14ac:dyDescent="0.25">
      <c r="B148" s="15" t="s">
        <v>92</v>
      </c>
      <c r="C148" s="249" t="s">
        <v>3</v>
      </c>
      <c r="D148" s="41" t="s">
        <v>239</v>
      </c>
      <c r="E148" s="41" t="s">
        <v>72</v>
      </c>
      <c r="F148" s="258">
        <v>41592</v>
      </c>
      <c r="G148" s="42">
        <v>1</v>
      </c>
      <c r="H148" s="43">
        <v>2.6</v>
      </c>
      <c r="I148" s="45">
        <v>12</v>
      </c>
    </row>
    <row r="149" spans="2:9" x14ac:dyDescent="0.25">
      <c r="B149" s="177"/>
      <c r="C149" s="261"/>
      <c r="D149" s="41" t="s">
        <v>550</v>
      </c>
      <c r="E149" s="41" t="s">
        <v>72</v>
      </c>
      <c r="F149" s="258">
        <v>42825</v>
      </c>
      <c r="G149" s="42">
        <v>1</v>
      </c>
      <c r="H149" s="43">
        <v>61.95</v>
      </c>
      <c r="I149" s="45">
        <v>169</v>
      </c>
    </row>
    <row r="150" spans="2:9" x14ac:dyDescent="0.25">
      <c r="B150" s="177"/>
      <c r="C150" s="261"/>
      <c r="D150" s="41" t="s">
        <v>255</v>
      </c>
      <c r="E150" s="41" t="s">
        <v>72</v>
      </c>
      <c r="F150" s="258">
        <v>41421</v>
      </c>
      <c r="G150" s="42">
        <v>1</v>
      </c>
      <c r="H150" s="43">
        <v>42.65</v>
      </c>
      <c r="I150" s="45">
        <v>130</v>
      </c>
    </row>
    <row r="151" spans="2:9" x14ac:dyDescent="0.25">
      <c r="B151" s="177"/>
      <c r="C151" s="261"/>
      <c r="D151" s="41" t="s">
        <v>502</v>
      </c>
      <c r="E151" s="41" t="s">
        <v>72</v>
      </c>
      <c r="F151" s="258">
        <v>41375</v>
      </c>
      <c r="G151" s="42">
        <v>1</v>
      </c>
      <c r="H151" s="43">
        <v>26</v>
      </c>
      <c r="I151" s="45">
        <v>85</v>
      </c>
    </row>
    <row r="152" spans="2:9" x14ac:dyDescent="0.25">
      <c r="B152" s="177"/>
      <c r="C152" s="261"/>
      <c r="D152" s="41" t="s">
        <v>263</v>
      </c>
      <c r="E152" s="41" t="s">
        <v>72</v>
      </c>
      <c r="F152" s="258">
        <v>41087</v>
      </c>
      <c r="G152" s="42">
        <v>1</v>
      </c>
      <c r="H152" s="43">
        <v>29.4</v>
      </c>
      <c r="I152" s="45">
        <v>117</v>
      </c>
    </row>
    <row r="153" spans="2:9" x14ac:dyDescent="0.25">
      <c r="B153" s="177"/>
      <c r="C153" s="261"/>
      <c r="D153" s="41" t="s">
        <v>504</v>
      </c>
      <c r="E153" s="41" t="s">
        <v>69</v>
      </c>
      <c r="F153" s="257">
        <v>2010</v>
      </c>
      <c r="G153" s="42">
        <v>1</v>
      </c>
      <c r="H153" s="43">
        <v>69.349999999999994</v>
      </c>
      <c r="I153" s="45">
        <v>223</v>
      </c>
    </row>
    <row r="154" spans="2:9" x14ac:dyDescent="0.25">
      <c r="B154" s="177"/>
      <c r="C154" s="261"/>
      <c r="D154" s="41" t="s">
        <v>302</v>
      </c>
      <c r="E154" s="41" t="s">
        <v>69</v>
      </c>
      <c r="F154" s="258">
        <v>41627</v>
      </c>
      <c r="G154" s="42">
        <v>1</v>
      </c>
      <c r="H154" s="43">
        <v>191.28</v>
      </c>
      <c r="I154" s="45">
        <v>766</v>
      </c>
    </row>
    <row r="155" spans="2:9" x14ac:dyDescent="0.25">
      <c r="B155" s="177"/>
      <c r="C155" s="261"/>
      <c r="D155" s="41" t="s">
        <v>310</v>
      </c>
      <c r="E155" s="41" t="s">
        <v>72</v>
      </c>
      <c r="F155" s="258">
        <v>41389</v>
      </c>
      <c r="G155" s="42">
        <v>1</v>
      </c>
      <c r="H155" s="43">
        <v>23.8</v>
      </c>
      <c r="I155" s="45">
        <v>72.293999999999997</v>
      </c>
    </row>
    <row r="156" spans="2:9" x14ac:dyDescent="0.25">
      <c r="B156" s="177"/>
      <c r="C156" s="261"/>
      <c r="D156" s="41" t="s">
        <v>314</v>
      </c>
      <c r="E156" s="41" t="s">
        <v>72</v>
      </c>
      <c r="F156" s="257">
        <v>2009</v>
      </c>
      <c r="G156" s="42">
        <v>1</v>
      </c>
      <c r="H156" s="43">
        <v>4.6760000000000002</v>
      </c>
      <c r="I156" s="45">
        <v>10</v>
      </c>
    </row>
    <row r="157" spans="2:9" x14ac:dyDescent="0.25">
      <c r="B157" s="177"/>
      <c r="C157" s="261"/>
      <c r="D157" s="41" t="s">
        <v>431</v>
      </c>
      <c r="E157" s="41" t="s">
        <v>69</v>
      </c>
      <c r="F157" s="258">
        <v>41324</v>
      </c>
      <c r="G157" s="42">
        <v>1</v>
      </c>
      <c r="H157" s="43">
        <v>155.85</v>
      </c>
      <c r="I157" s="45">
        <v>378.38</v>
      </c>
    </row>
    <row r="158" spans="2:9" x14ac:dyDescent="0.25">
      <c r="B158" s="177"/>
      <c r="C158" s="261"/>
      <c r="D158" s="41" t="s">
        <v>433</v>
      </c>
      <c r="E158" s="41" t="s">
        <v>69</v>
      </c>
      <c r="F158" s="258">
        <v>41487</v>
      </c>
      <c r="G158" s="42">
        <v>1</v>
      </c>
      <c r="H158" s="43">
        <v>20</v>
      </c>
      <c r="I158" s="45">
        <v>120.215</v>
      </c>
    </row>
    <row r="159" spans="2:9" x14ac:dyDescent="0.25">
      <c r="B159" s="177"/>
      <c r="C159" s="261"/>
      <c r="D159" s="41" t="s">
        <v>434</v>
      </c>
      <c r="E159" s="41" t="s">
        <v>69</v>
      </c>
      <c r="F159" s="258">
        <v>40899</v>
      </c>
      <c r="G159" s="42">
        <v>1</v>
      </c>
      <c r="H159" s="43">
        <v>89.42</v>
      </c>
      <c r="I159" s="45">
        <v>203.14</v>
      </c>
    </row>
    <row r="160" spans="2:9" x14ac:dyDescent="0.25">
      <c r="B160" s="177"/>
      <c r="C160" s="261"/>
      <c r="D160" s="41" t="s">
        <v>435</v>
      </c>
      <c r="E160" s="41" t="s">
        <v>72</v>
      </c>
      <c r="F160" s="257">
        <v>2006</v>
      </c>
      <c r="G160" s="42">
        <v>1</v>
      </c>
      <c r="H160" s="43">
        <v>49.6</v>
      </c>
      <c r="I160" s="45">
        <v>179</v>
      </c>
    </row>
    <row r="161" spans="2:9" x14ac:dyDescent="0.25">
      <c r="B161" s="177"/>
      <c r="C161" s="261"/>
      <c r="D161" s="41" t="s">
        <v>364</v>
      </c>
      <c r="E161" s="41" t="s">
        <v>72</v>
      </c>
      <c r="F161" s="258">
        <v>41331</v>
      </c>
      <c r="G161" s="42">
        <v>1</v>
      </c>
      <c r="H161" s="43">
        <v>49.99</v>
      </c>
      <c r="I161" s="45">
        <v>208</v>
      </c>
    </row>
    <row r="162" spans="2:9" x14ac:dyDescent="0.25">
      <c r="B162" s="177"/>
      <c r="C162" s="261"/>
      <c r="D162" s="41" t="s">
        <v>465</v>
      </c>
      <c r="E162" s="41" t="s">
        <v>69</v>
      </c>
      <c r="F162" s="258">
        <v>41166</v>
      </c>
      <c r="G162" s="42">
        <v>1</v>
      </c>
      <c r="H162" s="43">
        <v>28.54</v>
      </c>
      <c r="I162" s="45">
        <v>95.26</v>
      </c>
    </row>
    <row r="163" spans="2:9" x14ac:dyDescent="0.25">
      <c r="B163" s="177"/>
      <c r="C163" s="261"/>
      <c r="D163" s="41" t="s">
        <v>466</v>
      </c>
      <c r="E163" s="41" t="s">
        <v>73</v>
      </c>
      <c r="F163" s="258">
        <v>41041</v>
      </c>
      <c r="G163" s="42">
        <v>1</v>
      </c>
      <c r="H163" s="43">
        <v>26.98</v>
      </c>
      <c r="I163" s="45">
        <v>110</v>
      </c>
    </row>
    <row r="164" spans="2:9" x14ac:dyDescent="0.25">
      <c r="B164" s="177"/>
      <c r="C164" s="261"/>
      <c r="D164" s="41" t="s">
        <v>456</v>
      </c>
      <c r="E164" s="41" t="s">
        <v>69</v>
      </c>
      <c r="F164" s="257">
        <v>2010</v>
      </c>
      <c r="G164" s="42">
        <v>1</v>
      </c>
      <c r="H164" s="43">
        <v>310.66000000000003</v>
      </c>
      <c r="I164" s="45">
        <v>1141</v>
      </c>
    </row>
    <row r="165" spans="2:9" x14ac:dyDescent="0.25">
      <c r="B165" s="177"/>
      <c r="C165" s="261"/>
      <c r="D165" s="41" t="s">
        <v>664</v>
      </c>
      <c r="E165" s="41" t="s">
        <v>69</v>
      </c>
      <c r="F165" s="258">
        <v>42193</v>
      </c>
      <c r="G165" s="42">
        <v>1</v>
      </c>
      <c r="H165" s="43">
        <v>76</v>
      </c>
      <c r="I165" s="45">
        <v>345</v>
      </c>
    </row>
    <row r="166" spans="2:9" x14ac:dyDescent="0.25">
      <c r="B166" s="177"/>
      <c r="C166" s="261"/>
      <c r="D166" s="41" t="s">
        <v>665</v>
      </c>
      <c r="E166" s="41" t="s">
        <v>72</v>
      </c>
      <c r="F166" s="258">
        <v>42035</v>
      </c>
      <c r="G166" s="42">
        <v>1</v>
      </c>
      <c r="H166" s="43">
        <v>81.852999999999994</v>
      </c>
      <c r="I166" s="45">
        <v>234</v>
      </c>
    </row>
    <row r="167" spans="2:9" x14ac:dyDescent="0.25">
      <c r="B167" s="177"/>
      <c r="C167" s="261"/>
      <c r="D167" s="41" t="s">
        <v>666</v>
      </c>
      <c r="E167" s="41" t="s">
        <v>72</v>
      </c>
      <c r="F167" s="257">
        <v>1991</v>
      </c>
      <c r="G167" s="42">
        <v>1</v>
      </c>
      <c r="H167" s="43">
        <v>7.5</v>
      </c>
      <c r="I167" s="45">
        <v>33</v>
      </c>
    </row>
    <row r="168" spans="2:9" ht="15.75" thickBot="1" x14ac:dyDescent="0.3">
      <c r="B168" s="177"/>
      <c r="C168" s="250"/>
      <c r="D168" s="41" t="s">
        <v>742</v>
      </c>
      <c r="E168" s="41" t="s">
        <v>72</v>
      </c>
      <c r="F168" s="257">
        <v>2016</v>
      </c>
      <c r="G168" s="42">
        <v>1</v>
      </c>
      <c r="H168" s="43">
        <v>11.64</v>
      </c>
      <c r="I168" s="45">
        <v>35</v>
      </c>
    </row>
    <row r="169" spans="2:9" ht="15.75" thickBot="1" x14ac:dyDescent="0.3">
      <c r="B169" s="177"/>
      <c r="C169" s="266" t="s">
        <v>600</v>
      </c>
      <c r="D169" s="264"/>
      <c r="E169" s="264"/>
      <c r="F169" s="259"/>
      <c r="G169" s="19">
        <v>21</v>
      </c>
      <c r="H169" s="20">
        <v>1359.7390000000003</v>
      </c>
      <c r="I169" s="46">
        <v>4666.2890000000007</v>
      </c>
    </row>
    <row r="170" spans="2:9" x14ac:dyDescent="0.25">
      <c r="B170" s="15" t="s">
        <v>93</v>
      </c>
      <c r="C170" s="249" t="s">
        <v>47</v>
      </c>
      <c r="D170" s="41" t="s">
        <v>486</v>
      </c>
      <c r="E170" s="41" t="s">
        <v>72</v>
      </c>
      <c r="F170" s="257">
        <v>2009</v>
      </c>
      <c r="G170" s="42">
        <v>1</v>
      </c>
      <c r="H170" s="43">
        <v>24.407</v>
      </c>
      <c r="I170" s="45">
        <v>90.5</v>
      </c>
    </row>
    <row r="171" spans="2:9" x14ac:dyDescent="0.25">
      <c r="B171" s="177"/>
      <c r="C171" s="261"/>
      <c r="D171" s="41" t="s">
        <v>177</v>
      </c>
      <c r="E171" s="41" t="s">
        <v>69</v>
      </c>
      <c r="F171" s="257">
        <v>1996</v>
      </c>
      <c r="G171" s="42">
        <v>1</v>
      </c>
      <c r="H171" s="43">
        <v>10.199999999999999</v>
      </c>
      <c r="I171" s="45">
        <v>47</v>
      </c>
    </row>
    <row r="172" spans="2:9" x14ac:dyDescent="0.25">
      <c r="B172" s="177"/>
      <c r="C172" s="261"/>
      <c r="D172" s="41" t="s">
        <v>221</v>
      </c>
      <c r="E172" s="41" t="s">
        <v>72</v>
      </c>
      <c r="F172" s="257">
        <v>2004</v>
      </c>
      <c r="G172" s="42">
        <v>1</v>
      </c>
      <c r="H172" s="43">
        <v>48.5</v>
      </c>
      <c r="I172" s="45">
        <v>74.8</v>
      </c>
    </row>
    <row r="173" spans="2:9" x14ac:dyDescent="0.25">
      <c r="B173" s="177"/>
      <c r="C173" s="261"/>
      <c r="D173" s="41" t="s">
        <v>229</v>
      </c>
      <c r="E173" s="41" t="s">
        <v>72</v>
      </c>
      <c r="F173" s="258">
        <v>40330</v>
      </c>
      <c r="G173" s="42">
        <v>1</v>
      </c>
      <c r="H173" s="43">
        <v>20.21</v>
      </c>
      <c r="I173" s="45">
        <v>95</v>
      </c>
    </row>
    <row r="174" spans="2:9" x14ac:dyDescent="0.25">
      <c r="B174" s="177"/>
      <c r="C174" s="261"/>
      <c r="D174" s="41" t="s">
        <v>548</v>
      </c>
      <c r="E174" s="41" t="s">
        <v>576</v>
      </c>
      <c r="F174" s="258">
        <v>41740</v>
      </c>
      <c r="G174" s="42">
        <v>1</v>
      </c>
      <c r="H174" s="43">
        <v>10.433</v>
      </c>
      <c r="I174" s="45">
        <v>38</v>
      </c>
    </row>
    <row r="175" spans="2:9" x14ac:dyDescent="0.25">
      <c r="B175" s="177"/>
      <c r="C175" s="261"/>
      <c r="D175" s="41" t="s">
        <v>498</v>
      </c>
      <c r="E175" s="41" t="s">
        <v>72</v>
      </c>
      <c r="F175" s="258">
        <v>41306</v>
      </c>
      <c r="G175" s="42">
        <v>1</v>
      </c>
      <c r="H175" s="43">
        <v>1.97</v>
      </c>
      <c r="I175" s="45">
        <v>11</v>
      </c>
    </row>
    <row r="176" spans="2:9" x14ac:dyDescent="0.25">
      <c r="B176" s="177"/>
      <c r="C176" s="261"/>
      <c r="D176" s="41" t="s">
        <v>269</v>
      </c>
      <c r="E176" s="41" t="s">
        <v>72</v>
      </c>
      <c r="F176" s="257">
        <v>42193</v>
      </c>
      <c r="G176" s="42">
        <v>1</v>
      </c>
      <c r="H176" s="43">
        <v>10.01</v>
      </c>
      <c r="I176" s="45">
        <v>43</v>
      </c>
    </row>
    <row r="177" spans="2:9" x14ac:dyDescent="0.25">
      <c r="B177" s="177"/>
      <c r="C177" s="261"/>
      <c r="D177" s="41" t="s">
        <v>517</v>
      </c>
      <c r="E177" s="41" t="s">
        <v>72</v>
      </c>
      <c r="F177" s="257">
        <v>2009</v>
      </c>
      <c r="G177" s="42">
        <v>1</v>
      </c>
      <c r="H177" s="43">
        <v>35.258000000000003</v>
      </c>
      <c r="I177" s="45">
        <v>120</v>
      </c>
    </row>
    <row r="178" spans="2:9" x14ac:dyDescent="0.25">
      <c r="B178" s="177"/>
      <c r="C178" s="261"/>
      <c r="D178" s="41" t="s">
        <v>330</v>
      </c>
      <c r="E178" s="41" t="s">
        <v>72</v>
      </c>
      <c r="F178" s="258">
        <v>40737</v>
      </c>
      <c r="G178" s="42">
        <v>1</v>
      </c>
      <c r="H178" s="43">
        <v>47.7</v>
      </c>
      <c r="I178" s="45">
        <v>224</v>
      </c>
    </row>
    <row r="179" spans="2:9" x14ac:dyDescent="0.25">
      <c r="B179" s="177"/>
      <c r="C179" s="261"/>
      <c r="D179" s="41" t="s">
        <v>439</v>
      </c>
      <c r="E179" s="41" t="s">
        <v>72</v>
      </c>
      <c r="F179" s="257">
        <v>2004</v>
      </c>
      <c r="G179" s="42">
        <v>1</v>
      </c>
      <c r="H179" s="43">
        <v>23.73</v>
      </c>
      <c r="I179" s="45">
        <v>96.34</v>
      </c>
    </row>
    <row r="180" spans="2:9" x14ac:dyDescent="0.25">
      <c r="B180" s="177"/>
      <c r="C180" s="261"/>
      <c r="D180" s="41" t="s">
        <v>339</v>
      </c>
      <c r="E180" s="41" t="s">
        <v>72</v>
      </c>
      <c r="F180" s="258">
        <v>41306</v>
      </c>
      <c r="G180" s="42">
        <v>1</v>
      </c>
      <c r="H180" s="43">
        <v>1.958</v>
      </c>
      <c r="I180" s="45">
        <v>7.1</v>
      </c>
    </row>
    <row r="181" spans="2:9" x14ac:dyDescent="0.25">
      <c r="B181" s="177"/>
      <c r="C181" s="261"/>
      <c r="D181" s="41" t="s">
        <v>344</v>
      </c>
      <c r="E181" s="41" t="s">
        <v>72</v>
      </c>
      <c r="F181" s="258">
        <v>40872</v>
      </c>
      <c r="G181" s="42">
        <v>1</v>
      </c>
      <c r="H181" s="43">
        <v>8.06</v>
      </c>
      <c r="I181" s="45">
        <v>42.6</v>
      </c>
    </row>
    <row r="182" spans="2:9" x14ac:dyDescent="0.25">
      <c r="B182" s="177"/>
      <c r="C182" s="261"/>
      <c r="D182" s="41" t="s">
        <v>569</v>
      </c>
      <c r="E182" s="41" t="s">
        <v>576</v>
      </c>
      <c r="F182" s="258">
        <v>42003</v>
      </c>
      <c r="G182" s="42">
        <v>1</v>
      </c>
      <c r="H182" s="43">
        <v>6.62</v>
      </c>
      <c r="I182" s="45">
        <v>23</v>
      </c>
    </row>
    <row r="183" spans="2:9" x14ac:dyDescent="0.25">
      <c r="B183" s="177"/>
      <c r="C183" s="261"/>
      <c r="D183" s="41" t="s">
        <v>667</v>
      </c>
      <c r="E183" s="41" t="s">
        <v>72</v>
      </c>
      <c r="F183" s="257">
        <v>1974</v>
      </c>
      <c r="G183" s="42">
        <v>1</v>
      </c>
      <c r="H183" s="43">
        <v>0.42399999999999999</v>
      </c>
      <c r="I183" s="45">
        <v>1</v>
      </c>
    </row>
    <row r="184" spans="2:9" x14ac:dyDescent="0.25">
      <c r="B184" s="177"/>
      <c r="C184" s="261"/>
      <c r="D184" s="41" t="s">
        <v>668</v>
      </c>
      <c r="E184" s="41" t="s">
        <v>72</v>
      </c>
      <c r="F184" s="257">
        <v>1971</v>
      </c>
      <c r="G184" s="42">
        <v>1</v>
      </c>
      <c r="H184" s="43">
        <v>70</v>
      </c>
      <c r="I184" s="45">
        <v>315</v>
      </c>
    </row>
    <row r="185" spans="2:9" x14ac:dyDescent="0.25">
      <c r="B185" s="177"/>
      <c r="C185" s="261"/>
      <c r="D185" s="41" t="s">
        <v>669</v>
      </c>
      <c r="E185" s="41" t="s">
        <v>72</v>
      </c>
      <c r="F185" s="257">
        <v>1974</v>
      </c>
      <c r="G185" s="42">
        <v>1</v>
      </c>
      <c r="H185" s="43">
        <v>56</v>
      </c>
      <c r="I185" s="45">
        <v>307</v>
      </c>
    </row>
    <row r="186" spans="2:9" x14ac:dyDescent="0.25">
      <c r="B186" s="177"/>
      <c r="C186" s="261"/>
      <c r="D186" s="41" t="s">
        <v>670</v>
      </c>
      <c r="E186" s="41" t="s">
        <v>72</v>
      </c>
      <c r="F186" s="257">
        <v>1967</v>
      </c>
      <c r="G186" s="42">
        <v>1</v>
      </c>
      <c r="H186" s="43">
        <v>0.88</v>
      </c>
      <c r="I186" s="45">
        <v>3.6</v>
      </c>
    </row>
    <row r="187" spans="2:9" x14ac:dyDescent="0.25">
      <c r="B187" s="177"/>
      <c r="C187" s="261"/>
      <c r="D187" s="41" t="s">
        <v>671</v>
      </c>
      <c r="E187" s="41" t="s">
        <v>72</v>
      </c>
      <c r="F187" s="257">
        <v>1971</v>
      </c>
      <c r="G187" s="42">
        <v>1</v>
      </c>
      <c r="H187" s="43">
        <v>0.32800000000000001</v>
      </c>
      <c r="I187" s="45">
        <v>1</v>
      </c>
    </row>
    <row r="188" spans="2:9" x14ac:dyDescent="0.25">
      <c r="B188" s="177"/>
      <c r="C188" s="261"/>
      <c r="D188" s="41" t="s">
        <v>672</v>
      </c>
      <c r="E188" s="41" t="s">
        <v>69</v>
      </c>
      <c r="F188" s="258">
        <v>42081</v>
      </c>
      <c r="G188" s="42">
        <v>1</v>
      </c>
      <c r="H188" s="43">
        <v>31.57</v>
      </c>
      <c r="I188" s="45">
        <v>99.09</v>
      </c>
    </row>
    <row r="189" spans="2:9" ht="15.75" thickBot="1" x14ac:dyDescent="0.3">
      <c r="B189" s="177"/>
      <c r="C189" s="250"/>
      <c r="D189" s="41" t="s">
        <v>673</v>
      </c>
      <c r="E189" s="41" t="s">
        <v>72</v>
      </c>
      <c r="F189" s="258">
        <v>42301</v>
      </c>
      <c r="G189" s="42">
        <v>1</v>
      </c>
      <c r="H189" s="43">
        <v>22.635999999999999</v>
      </c>
      <c r="I189" s="45">
        <v>75.03</v>
      </c>
    </row>
    <row r="190" spans="2:9" ht="15.75" thickBot="1" x14ac:dyDescent="0.3">
      <c r="B190" s="178"/>
      <c r="C190" s="263" t="s">
        <v>601</v>
      </c>
      <c r="D190" s="264"/>
      <c r="E190" s="264"/>
      <c r="F190" s="259"/>
      <c r="G190" s="19">
        <v>20</v>
      </c>
      <c r="H190" s="20">
        <v>430.89400000000001</v>
      </c>
      <c r="I190" s="46">
        <v>1714.06</v>
      </c>
    </row>
    <row r="191" spans="2:9" x14ac:dyDescent="0.25">
      <c r="B191" s="15" t="s">
        <v>94</v>
      </c>
      <c r="C191" s="249" t="s">
        <v>33</v>
      </c>
      <c r="D191" s="41" t="s">
        <v>159</v>
      </c>
      <c r="E191" s="41" t="s">
        <v>72</v>
      </c>
      <c r="F191" s="257">
        <v>1954</v>
      </c>
      <c r="G191" s="42">
        <v>1</v>
      </c>
      <c r="H191" s="43">
        <v>0.27200000000000002</v>
      </c>
      <c r="I191" s="45">
        <v>1.19</v>
      </c>
    </row>
    <row r="192" spans="2:9" ht="15.75" thickBot="1" x14ac:dyDescent="0.3">
      <c r="B192" s="177"/>
      <c r="C192" s="250"/>
      <c r="D192" s="41" t="s">
        <v>382</v>
      </c>
      <c r="E192" s="41" t="s">
        <v>72</v>
      </c>
      <c r="F192" s="258">
        <v>41412</v>
      </c>
      <c r="G192" s="42">
        <v>1</v>
      </c>
      <c r="H192" s="43">
        <v>9.98</v>
      </c>
      <c r="I192" s="45">
        <v>35.67</v>
      </c>
    </row>
    <row r="193" spans="2:9" ht="15.75" thickBot="1" x14ac:dyDescent="0.3">
      <c r="B193" s="177"/>
      <c r="C193" s="266" t="s">
        <v>602</v>
      </c>
      <c r="D193" s="264"/>
      <c r="E193" s="264"/>
      <c r="F193" s="259"/>
      <c r="G193" s="19">
        <v>2</v>
      </c>
      <c r="H193" s="20">
        <v>10.252000000000001</v>
      </c>
      <c r="I193" s="46">
        <v>36.86</v>
      </c>
    </row>
    <row r="194" spans="2:9" x14ac:dyDescent="0.25">
      <c r="B194" s="15" t="s">
        <v>95</v>
      </c>
      <c r="C194" s="249" t="s">
        <v>36</v>
      </c>
      <c r="D194" s="41" t="s">
        <v>210</v>
      </c>
      <c r="E194" s="41" t="s">
        <v>72</v>
      </c>
      <c r="F194" s="257">
        <v>2007</v>
      </c>
      <c r="G194" s="42">
        <v>1</v>
      </c>
      <c r="H194" s="43">
        <v>40.5</v>
      </c>
      <c r="I194" s="45">
        <v>105</v>
      </c>
    </row>
    <row r="195" spans="2:9" x14ac:dyDescent="0.25">
      <c r="B195" s="177"/>
      <c r="C195" s="261"/>
      <c r="D195" s="41" t="s">
        <v>393</v>
      </c>
      <c r="E195" s="41" t="s">
        <v>72</v>
      </c>
      <c r="F195" s="258">
        <v>41003</v>
      </c>
      <c r="G195" s="42">
        <v>1</v>
      </c>
      <c r="H195" s="43">
        <v>16.742999999999999</v>
      </c>
      <c r="I195" s="45">
        <v>46.395000000000003</v>
      </c>
    </row>
    <row r="196" spans="2:9" x14ac:dyDescent="0.25">
      <c r="B196" s="177"/>
      <c r="C196" s="261"/>
      <c r="D196" s="41" t="s">
        <v>233</v>
      </c>
      <c r="E196" s="41" t="s">
        <v>72</v>
      </c>
      <c r="F196" s="258">
        <v>40275</v>
      </c>
      <c r="G196" s="42">
        <v>1</v>
      </c>
      <c r="H196" s="43">
        <v>9.5399999999999991</v>
      </c>
      <c r="I196" s="45">
        <v>32</v>
      </c>
    </row>
    <row r="197" spans="2:9" x14ac:dyDescent="0.25">
      <c r="B197" s="177"/>
      <c r="C197" s="261"/>
      <c r="D197" s="41" t="s">
        <v>247</v>
      </c>
      <c r="E197" s="41" t="s">
        <v>72</v>
      </c>
      <c r="F197" s="257">
        <v>2008</v>
      </c>
      <c r="G197" s="42">
        <v>1</v>
      </c>
      <c r="H197" s="43">
        <v>38.72</v>
      </c>
      <c r="I197" s="45">
        <v>114.26</v>
      </c>
    </row>
    <row r="198" spans="2:9" x14ac:dyDescent="0.25">
      <c r="B198" s="177"/>
      <c r="C198" s="261"/>
      <c r="D198" s="41" t="s">
        <v>266</v>
      </c>
      <c r="E198" s="41" t="s">
        <v>72</v>
      </c>
      <c r="F198" s="257">
        <v>2008</v>
      </c>
      <c r="G198" s="42">
        <v>1</v>
      </c>
      <c r="H198" s="43">
        <v>9.26</v>
      </c>
      <c r="I198" s="45">
        <v>36</v>
      </c>
    </row>
    <row r="199" spans="2:9" x14ac:dyDescent="0.25">
      <c r="B199" s="177"/>
      <c r="C199" s="261"/>
      <c r="D199" s="41" t="s">
        <v>270</v>
      </c>
      <c r="E199" s="41" t="s">
        <v>72</v>
      </c>
      <c r="F199" s="258">
        <v>40998</v>
      </c>
      <c r="G199" s="42">
        <v>1</v>
      </c>
      <c r="H199" s="43">
        <v>24.265999999999998</v>
      </c>
      <c r="I199" s="45">
        <v>60.26</v>
      </c>
    </row>
    <row r="200" spans="2:9" x14ac:dyDescent="0.25">
      <c r="B200" s="177"/>
      <c r="C200" s="261"/>
      <c r="D200" s="41" t="s">
        <v>274</v>
      </c>
      <c r="E200" s="41" t="s">
        <v>72</v>
      </c>
      <c r="F200" s="257">
        <v>2009</v>
      </c>
      <c r="G200" s="42">
        <v>1</v>
      </c>
      <c r="H200" s="43">
        <v>1.8</v>
      </c>
      <c r="I200" s="45">
        <v>4.28</v>
      </c>
    </row>
    <row r="201" spans="2:9" x14ac:dyDescent="0.25">
      <c r="B201" s="177"/>
      <c r="C201" s="261"/>
      <c r="D201" s="41" t="s">
        <v>277</v>
      </c>
      <c r="E201" s="41" t="s">
        <v>72</v>
      </c>
      <c r="F201" s="258">
        <v>40619</v>
      </c>
      <c r="G201" s="42">
        <v>1</v>
      </c>
      <c r="H201" s="43">
        <v>142.28</v>
      </c>
      <c r="I201" s="45">
        <v>334.02100000000002</v>
      </c>
    </row>
    <row r="202" spans="2:9" x14ac:dyDescent="0.25">
      <c r="B202" s="177"/>
      <c r="C202" s="261"/>
      <c r="D202" s="41" t="s">
        <v>287</v>
      </c>
      <c r="E202" s="41" t="s">
        <v>72</v>
      </c>
      <c r="F202" s="257">
        <v>2009</v>
      </c>
      <c r="G202" s="42">
        <v>1</v>
      </c>
      <c r="H202" s="43">
        <v>34.130000000000003</v>
      </c>
      <c r="I202" s="45">
        <v>107</v>
      </c>
    </row>
    <row r="203" spans="2:9" x14ac:dyDescent="0.25">
      <c r="B203" s="177"/>
      <c r="C203" s="261"/>
      <c r="D203" s="41" t="s">
        <v>427</v>
      </c>
      <c r="E203" s="41" t="s">
        <v>69</v>
      </c>
      <c r="F203" s="258">
        <v>41569</v>
      </c>
      <c r="G203" s="42">
        <v>1</v>
      </c>
      <c r="H203" s="43">
        <v>207.92</v>
      </c>
      <c r="I203" s="45">
        <v>502</v>
      </c>
    </row>
    <row r="204" spans="2:9" x14ac:dyDescent="0.25">
      <c r="B204" s="177"/>
      <c r="C204" s="261"/>
      <c r="D204" s="41" t="s">
        <v>293</v>
      </c>
      <c r="E204" s="41" t="s">
        <v>72</v>
      </c>
      <c r="F204" s="258">
        <v>41405</v>
      </c>
      <c r="G204" s="42">
        <v>1</v>
      </c>
      <c r="H204" s="43">
        <v>8</v>
      </c>
      <c r="I204" s="45">
        <v>24</v>
      </c>
    </row>
    <row r="205" spans="2:9" x14ac:dyDescent="0.25">
      <c r="B205" s="177"/>
      <c r="C205" s="261"/>
      <c r="D205" s="41" t="s">
        <v>442</v>
      </c>
      <c r="E205" s="41" t="s">
        <v>69</v>
      </c>
      <c r="F205" s="258">
        <v>41537</v>
      </c>
      <c r="G205" s="42">
        <v>1</v>
      </c>
      <c r="H205" s="43">
        <v>102.54</v>
      </c>
      <c r="I205" s="45">
        <v>282</v>
      </c>
    </row>
    <row r="206" spans="2:9" x14ac:dyDescent="0.25">
      <c r="B206" s="177"/>
      <c r="C206" s="261"/>
      <c r="D206" s="41" t="s">
        <v>295</v>
      </c>
      <c r="E206" s="41" t="s">
        <v>72</v>
      </c>
      <c r="F206" s="257">
        <v>2007</v>
      </c>
      <c r="G206" s="42">
        <v>1</v>
      </c>
      <c r="H206" s="43">
        <v>2.4</v>
      </c>
      <c r="I206" s="45">
        <v>18.72</v>
      </c>
    </row>
    <row r="207" spans="2:9" x14ac:dyDescent="0.25">
      <c r="B207" s="177"/>
      <c r="C207" s="261"/>
      <c r="D207" s="41" t="s">
        <v>298</v>
      </c>
      <c r="E207" s="41" t="s">
        <v>72</v>
      </c>
      <c r="F207" s="257">
        <v>2005</v>
      </c>
      <c r="G207" s="42">
        <v>1</v>
      </c>
      <c r="H207" s="43">
        <v>24</v>
      </c>
      <c r="I207" s="45">
        <v>71</v>
      </c>
    </row>
    <row r="208" spans="2:9" x14ac:dyDescent="0.25">
      <c r="B208" s="177"/>
      <c r="C208" s="261"/>
      <c r="D208" s="41" t="s">
        <v>300</v>
      </c>
      <c r="E208" s="41" t="s">
        <v>69</v>
      </c>
      <c r="F208" s="258">
        <v>41088</v>
      </c>
      <c r="G208" s="42">
        <v>1</v>
      </c>
      <c r="H208" s="43">
        <v>8</v>
      </c>
      <c r="I208" s="45">
        <v>26.51</v>
      </c>
    </row>
    <row r="209" spans="2:9" x14ac:dyDescent="0.25">
      <c r="B209" s="177"/>
      <c r="C209" s="261"/>
      <c r="D209" s="41" t="s">
        <v>429</v>
      </c>
      <c r="E209" s="41" t="s">
        <v>72</v>
      </c>
      <c r="F209" s="258">
        <v>40647</v>
      </c>
      <c r="G209" s="42">
        <v>1</v>
      </c>
      <c r="H209" s="43">
        <v>4.6093999999999999</v>
      </c>
      <c r="I209" s="45">
        <v>16.100000000000001</v>
      </c>
    </row>
    <row r="210" spans="2:9" x14ac:dyDescent="0.25">
      <c r="B210" s="177"/>
      <c r="C210" s="261"/>
      <c r="D210" s="41" t="s">
        <v>151</v>
      </c>
      <c r="E210" s="41" t="s">
        <v>72</v>
      </c>
      <c r="F210" s="257">
        <v>1993</v>
      </c>
      <c r="G210" s="42">
        <v>1</v>
      </c>
      <c r="H210" s="43">
        <v>9.2639999999999993</v>
      </c>
      <c r="I210" s="45">
        <v>35</v>
      </c>
    </row>
    <row r="211" spans="2:9" x14ac:dyDescent="0.25">
      <c r="B211" s="177"/>
      <c r="C211" s="261"/>
      <c r="D211" s="41" t="s">
        <v>430</v>
      </c>
      <c r="E211" s="41" t="s">
        <v>72</v>
      </c>
      <c r="F211" s="257">
        <v>2009</v>
      </c>
      <c r="G211" s="42">
        <v>1</v>
      </c>
      <c r="H211" s="43">
        <v>4.4000000000000004</v>
      </c>
      <c r="I211" s="45">
        <v>13.34</v>
      </c>
    </row>
    <row r="212" spans="2:9" x14ac:dyDescent="0.25">
      <c r="B212" s="177"/>
      <c r="C212" s="261"/>
      <c r="D212" s="41" t="s">
        <v>318</v>
      </c>
      <c r="E212" s="41" t="s">
        <v>72</v>
      </c>
      <c r="F212" s="258">
        <v>40724</v>
      </c>
      <c r="G212" s="42">
        <v>1</v>
      </c>
      <c r="H212" s="43">
        <v>1.07</v>
      </c>
      <c r="I212" s="45">
        <v>4.5999999999999996</v>
      </c>
    </row>
    <row r="213" spans="2:9" x14ac:dyDescent="0.25">
      <c r="B213" s="177"/>
      <c r="C213" s="261"/>
      <c r="D213" s="41" t="s">
        <v>338</v>
      </c>
      <c r="E213" s="41" t="s">
        <v>72</v>
      </c>
      <c r="F213" s="258">
        <v>40802</v>
      </c>
      <c r="G213" s="42">
        <v>1</v>
      </c>
      <c r="H213" s="43">
        <v>2.66</v>
      </c>
      <c r="I213" s="45">
        <v>9.98</v>
      </c>
    </row>
    <row r="214" spans="2:9" x14ac:dyDescent="0.25">
      <c r="B214" s="177"/>
      <c r="C214" s="261"/>
      <c r="D214" s="41" t="s">
        <v>193</v>
      </c>
      <c r="E214" s="41" t="s">
        <v>69</v>
      </c>
      <c r="F214" s="257">
        <v>2000</v>
      </c>
      <c r="G214" s="42">
        <v>1</v>
      </c>
      <c r="H214" s="43">
        <v>7</v>
      </c>
      <c r="I214" s="45">
        <v>28.04</v>
      </c>
    </row>
    <row r="215" spans="2:9" x14ac:dyDescent="0.25">
      <c r="B215" s="177"/>
      <c r="C215" s="261"/>
      <c r="D215" s="41" t="s">
        <v>490</v>
      </c>
      <c r="E215" s="41" t="s">
        <v>72</v>
      </c>
      <c r="F215" s="257">
        <v>2004</v>
      </c>
      <c r="G215" s="42">
        <v>1</v>
      </c>
      <c r="H215" s="43">
        <v>4.5</v>
      </c>
      <c r="I215" s="45">
        <v>18.88</v>
      </c>
    </row>
    <row r="216" spans="2:9" x14ac:dyDescent="0.25">
      <c r="B216" s="177"/>
      <c r="C216" s="261"/>
      <c r="D216" s="41" t="s">
        <v>447</v>
      </c>
      <c r="E216" s="41" t="s">
        <v>72</v>
      </c>
      <c r="F216" s="257">
        <v>2007</v>
      </c>
      <c r="G216" s="42">
        <v>1</v>
      </c>
      <c r="H216" s="43">
        <v>12.3</v>
      </c>
      <c r="I216" s="45">
        <v>48.292999999999999</v>
      </c>
    </row>
    <row r="217" spans="2:9" x14ac:dyDescent="0.25">
      <c r="B217" s="177"/>
      <c r="C217" s="261"/>
      <c r="D217" s="41" t="s">
        <v>358</v>
      </c>
      <c r="E217" s="41" t="s">
        <v>72</v>
      </c>
      <c r="F217" s="257">
        <v>2008</v>
      </c>
      <c r="G217" s="42">
        <v>1</v>
      </c>
      <c r="H217" s="43">
        <v>0.82</v>
      </c>
      <c r="I217" s="45">
        <v>5.28</v>
      </c>
    </row>
    <row r="218" spans="2:9" x14ac:dyDescent="0.25">
      <c r="B218" s="177"/>
      <c r="C218" s="261"/>
      <c r="D218" s="41" t="s">
        <v>449</v>
      </c>
      <c r="E218" s="41" t="s">
        <v>72</v>
      </c>
      <c r="F218" s="258">
        <v>41121</v>
      </c>
      <c r="G218" s="42">
        <v>1</v>
      </c>
      <c r="H218" s="43">
        <v>1.57</v>
      </c>
      <c r="I218" s="45">
        <v>10.86</v>
      </c>
    </row>
    <row r="219" spans="2:9" x14ac:dyDescent="0.25">
      <c r="B219" s="177"/>
      <c r="C219" s="261"/>
      <c r="D219" s="41" t="s">
        <v>363</v>
      </c>
      <c r="E219" s="41" t="s">
        <v>72</v>
      </c>
      <c r="F219" s="258">
        <v>41314</v>
      </c>
      <c r="G219" s="42">
        <v>1</v>
      </c>
      <c r="H219" s="43">
        <v>14.834</v>
      </c>
      <c r="I219" s="45">
        <v>35</v>
      </c>
    </row>
    <row r="220" spans="2:9" x14ac:dyDescent="0.25">
      <c r="B220" s="177"/>
      <c r="C220" s="261"/>
      <c r="D220" s="41" t="s">
        <v>368</v>
      </c>
      <c r="E220" s="41" t="s">
        <v>72</v>
      </c>
      <c r="F220" s="258">
        <v>41104</v>
      </c>
      <c r="G220" s="42">
        <v>1</v>
      </c>
      <c r="H220" s="43">
        <v>1.4</v>
      </c>
      <c r="I220" s="45">
        <v>4.59</v>
      </c>
    </row>
    <row r="221" spans="2:9" x14ac:dyDescent="0.25">
      <c r="B221" s="177"/>
      <c r="C221" s="261"/>
      <c r="D221" s="41" t="s">
        <v>374</v>
      </c>
      <c r="E221" s="41" t="s">
        <v>72</v>
      </c>
      <c r="F221" s="258">
        <v>40723</v>
      </c>
      <c r="G221" s="42">
        <v>1</v>
      </c>
      <c r="H221" s="43">
        <v>3.794</v>
      </c>
      <c r="I221" s="45">
        <v>14.92</v>
      </c>
    </row>
    <row r="222" spans="2:9" x14ac:dyDescent="0.25">
      <c r="B222" s="177"/>
      <c r="C222" s="261"/>
      <c r="D222" s="41" t="s">
        <v>463</v>
      </c>
      <c r="E222" s="41" t="s">
        <v>72</v>
      </c>
      <c r="F222" s="258">
        <v>41026</v>
      </c>
      <c r="G222" s="42">
        <v>1</v>
      </c>
      <c r="H222" s="43">
        <v>5.2</v>
      </c>
      <c r="I222" s="45">
        <v>18.280999999999999</v>
      </c>
    </row>
    <row r="223" spans="2:9" x14ac:dyDescent="0.25">
      <c r="B223" s="177"/>
      <c r="C223" s="261"/>
      <c r="D223" s="41" t="s">
        <v>674</v>
      </c>
      <c r="E223" s="41" t="s">
        <v>72</v>
      </c>
      <c r="F223" s="258">
        <v>42073</v>
      </c>
      <c r="G223" s="42">
        <v>1</v>
      </c>
      <c r="H223" s="43">
        <v>27.38</v>
      </c>
      <c r="I223" s="45">
        <v>113</v>
      </c>
    </row>
    <row r="224" spans="2:9" x14ac:dyDescent="0.25">
      <c r="B224" s="177"/>
      <c r="C224" s="261"/>
      <c r="D224" s="41" t="s">
        <v>675</v>
      </c>
      <c r="E224" s="41" t="s">
        <v>72</v>
      </c>
      <c r="F224" s="258">
        <v>42075</v>
      </c>
      <c r="G224" s="42">
        <v>1</v>
      </c>
      <c r="H224" s="43">
        <v>18.32</v>
      </c>
      <c r="I224" s="45">
        <v>30.01</v>
      </c>
    </row>
    <row r="225" spans="2:9" x14ac:dyDescent="0.25">
      <c r="B225" s="177"/>
      <c r="C225" s="261"/>
      <c r="D225" s="41" t="s">
        <v>676</v>
      </c>
      <c r="E225" s="41" t="s">
        <v>72</v>
      </c>
      <c r="F225" s="257">
        <v>1991</v>
      </c>
      <c r="G225" s="42">
        <v>1</v>
      </c>
      <c r="H225" s="43">
        <v>283.5</v>
      </c>
      <c r="I225" s="45">
        <v>725</v>
      </c>
    </row>
    <row r="226" spans="2:9" x14ac:dyDescent="0.25">
      <c r="B226" s="177"/>
      <c r="C226" s="261"/>
      <c r="D226" s="41" t="s">
        <v>743</v>
      </c>
      <c r="E226" s="41" t="s">
        <v>72</v>
      </c>
      <c r="F226" s="257">
        <v>2016</v>
      </c>
      <c r="G226" s="42">
        <v>1</v>
      </c>
      <c r="H226" s="43">
        <v>9.01</v>
      </c>
      <c r="I226" s="45">
        <v>36.090000000000003</v>
      </c>
    </row>
    <row r="227" spans="2:9" x14ac:dyDescent="0.25">
      <c r="B227" s="177"/>
      <c r="C227" s="261"/>
      <c r="D227" s="41" t="s">
        <v>744</v>
      </c>
      <c r="E227" s="41" t="s">
        <v>72</v>
      </c>
      <c r="F227" s="257">
        <v>2016</v>
      </c>
      <c r="G227" s="42">
        <v>1</v>
      </c>
      <c r="H227" s="43">
        <v>16.372</v>
      </c>
      <c r="I227" s="45">
        <v>42.49</v>
      </c>
    </row>
    <row r="228" spans="2:9" ht="15.75" thickBot="1" x14ac:dyDescent="0.3">
      <c r="B228" s="177"/>
      <c r="C228" s="250"/>
      <c r="D228" s="41" t="s">
        <v>745</v>
      </c>
      <c r="E228" s="41" t="s">
        <v>72</v>
      </c>
      <c r="F228" s="257">
        <v>2016</v>
      </c>
      <c r="G228" s="42">
        <v>1</v>
      </c>
      <c r="H228" s="43">
        <v>22.707999999999998</v>
      </c>
      <c r="I228" s="45">
        <v>56.826000000000001</v>
      </c>
    </row>
    <row r="229" spans="2:9" ht="15.75" thickBot="1" x14ac:dyDescent="0.3">
      <c r="B229" s="177"/>
      <c r="C229" s="266" t="s">
        <v>603</v>
      </c>
      <c r="D229" s="264"/>
      <c r="E229" s="264"/>
      <c r="F229" s="259"/>
      <c r="G229" s="19">
        <v>35</v>
      </c>
      <c r="H229" s="20">
        <v>1120.8104000000003</v>
      </c>
      <c r="I229" s="46">
        <v>3030.0259999999998</v>
      </c>
    </row>
    <row r="230" spans="2:9" x14ac:dyDescent="0.25">
      <c r="B230" s="15" t="s">
        <v>96</v>
      </c>
      <c r="C230" s="249" t="s">
        <v>53</v>
      </c>
      <c r="D230" s="41" t="s">
        <v>403</v>
      </c>
      <c r="E230" s="41" t="s">
        <v>69</v>
      </c>
      <c r="F230" s="257">
        <v>2010</v>
      </c>
      <c r="G230" s="42">
        <v>1</v>
      </c>
      <c r="H230" s="43">
        <v>60</v>
      </c>
      <c r="I230" s="45">
        <v>250</v>
      </c>
    </row>
    <row r="231" spans="2:9" x14ac:dyDescent="0.25">
      <c r="B231" s="177"/>
      <c r="C231" s="261"/>
      <c r="D231" s="41" t="s">
        <v>157</v>
      </c>
      <c r="E231" s="41" t="s">
        <v>72</v>
      </c>
      <c r="F231" s="257">
        <v>1987</v>
      </c>
      <c r="G231" s="42">
        <v>1</v>
      </c>
      <c r="H231" s="43">
        <v>0.5</v>
      </c>
      <c r="I231" s="45">
        <v>1</v>
      </c>
    </row>
    <row r="232" spans="2:9" x14ac:dyDescent="0.25">
      <c r="B232" s="177"/>
      <c r="C232" s="261"/>
      <c r="D232" s="41" t="s">
        <v>256</v>
      </c>
      <c r="E232" s="41" t="s">
        <v>72</v>
      </c>
      <c r="F232" s="258">
        <v>41520</v>
      </c>
      <c r="G232" s="42">
        <v>1</v>
      </c>
      <c r="H232" s="43">
        <v>3.05</v>
      </c>
      <c r="I232" s="45">
        <v>12.5</v>
      </c>
    </row>
    <row r="233" spans="2:9" x14ac:dyDescent="0.25">
      <c r="B233" s="177"/>
      <c r="C233" s="261"/>
      <c r="D233" s="41" t="s">
        <v>573</v>
      </c>
      <c r="E233" s="41" t="s">
        <v>576</v>
      </c>
      <c r="F233" s="258">
        <v>41932</v>
      </c>
      <c r="G233" s="42">
        <v>1</v>
      </c>
      <c r="H233" s="43">
        <v>5</v>
      </c>
      <c r="I233" s="45">
        <v>12.57</v>
      </c>
    </row>
    <row r="234" spans="2:9" x14ac:dyDescent="0.25">
      <c r="B234" s="177"/>
      <c r="C234" s="261"/>
      <c r="D234" s="41" t="s">
        <v>281</v>
      </c>
      <c r="E234" s="41" t="s">
        <v>72</v>
      </c>
      <c r="F234" s="257" t="s">
        <v>2</v>
      </c>
      <c r="G234" s="42">
        <v>1</v>
      </c>
      <c r="H234" s="43">
        <v>8.48</v>
      </c>
      <c r="I234" s="45">
        <v>30</v>
      </c>
    </row>
    <row r="235" spans="2:9" x14ac:dyDescent="0.25">
      <c r="B235" s="177"/>
      <c r="C235" s="261"/>
      <c r="D235" s="41" t="s">
        <v>289</v>
      </c>
      <c r="E235" s="41" t="s">
        <v>72</v>
      </c>
      <c r="F235" s="257">
        <v>2006</v>
      </c>
      <c r="G235" s="42">
        <v>1</v>
      </c>
      <c r="H235" s="43">
        <v>28.81</v>
      </c>
      <c r="I235" s="45">
        <v>51.64</v>
      </c>
    </row>
    <row r="236" spans="2:9" x14ac:dyDescent="0.25">
      <c r="B236" s="177"/>
      <c r="C236" s="261"/>
      <c r="D236" s="41" t="s">
        <v>158</v>
      </c>
      <c r="E236" s="41" t="s">
        <v>72</v>
      </c>
      <c r="F236" s="257">
        <v>1955</v>
      </c>
      <c r="G236" s="42">
        <v>1</v>
      </c>
      <c r="H236" s="43">
        <v>0.4</v>
      </c>
      <c r="I236" s="45">
        <v>1.5</v>
      </c>
    </row>
    <row r="237" spans="2:9" x14ac:dyDescent="0.25">
      <c r="B237" s="177"/>
      <c r="C237" s="261"/>
      <c r="D237" s="41" t="s">
        <v>559</v>
      </c>
      <c r="E237" s="41" t="s">
        <v>576</v>
      </c>
      <c r="F237" s="258">
        <v>41810</v>
      </c>
      <c r="G237" s="42">
        <v>1</v>
      </c>
      <c r="H237" s="43">
        <v>9.06</v>
      </c>
      <c r="I237" s="45">
        <v>26.13</v>
      </c>
    </row>
    <row r="238" spans="2:9" x14ac:dyDescent="0.25">
      <c r="B238" s="177"/>
      <c r="C238" s="261"/>
      <c r="D238" s="41" t="s">
        <v>523</v>
      </c>
      <c r="E238" s="41" t="s">
        <v>72</v>
      </c>
      <c r="F238" s="257">
        <v>2006</v>
      </c>
      <c r="G238" s="42">
        <v>1</v>
      </c>
      <c r="H238" s="43">
        <v>7.35</v>
      </c>
      <c r="I238" s="45">
        <v>25</v>
      </c>
    </row>
    <row r="239" spans="2:9" x14ac:dyDescent="0.25">
      <c r="B239" s="177"/>
      <c r="C239" s="261"/>
      <c r="D239" s="41" t="s">
        <v>346</v>
      </c>
      <c r="E239" s="41" t="s">
        <v>72</v>
      </c>
      <c r="F239" s="257">
        <v>2009</v>
      </c>
      <c r="G239" s="42">
        <v>1</v>
      </c>
      <c r="H239" s="43">
        <v>4.9000000000000004</v>
      </c>
      <c r="I239" s="45">
        <v>17</v>
      </c>
    </row>
    <row r="240" spans="2:9" x14ac:dyDescent="0.25">
      <c r="B240" s="177"/>
      <c r="C240" s="261"/>
      <c r="D240" s="41" t="s">
        <v>348</v>
      </c>
      <c r="E240" s="41" t="s">
        <v>72</v>
      </c>
      <c r="F240" s="258">
        <v>40866</v>
      </c>
      <c r="G240" s="42">
        <v>1</v>
      </c>
      <c r="H240" s="43">
        <v>14.9</v>
      </c>
      <c r="I240" s="45">
        <v>48.3</v>
      </c>
    </row>
    <row r="241" spans="2:9" x14ac:dyDescent="0.25">
      <c r="B241" s="177"/>
      <c r="C241" s="261"/>
      <c r="D241" s="41" t="s">
        <v>567</v>
      </c>
      <c r="E241" s="41" t="s">
        <v>576</v>
      </c>
      <c r="F241" s="258">
        <v>41950</v>
      </c>
      <c r="G241" s="42">
        <v>1</v>
      </c>
      <c r="H241" s="43">
        <v>3.3879999999999999</v>
      </c>
      <c r="I241" s="45">
        <v>13.4</v>
      </c>
    </row>
    <row r="242" spans="2:9" x14ac:dyDescent="0.25">
      <c r="B242" s="177"/>
      <c r="C242" s="261"/>
      <c r="D242" s="41" t="s">
        <v>372</v>
      </c>
      <c r="E242" s="41" t="s">
        <v>69</v>
      </c>
      <c r="F242" s="258">
        <v>40744</v>
      </c>
      <c r="G242" s="42">
        <v>1</v>
      </c>
      <c r="H242" s="43">
        <v>5.46</v>
      </c>
      <c r="I242" s="45">
        <v>17</v>
      </c>
    </row>
    <row r="243" spans="2:9" x14ac:dyDescent="0.25">
      <c r="B243" s="177"/>
      <c r="C243" s="261"/>
      <c r="D243" s="41" t="s">
        <v>677</v>
      </c>
      <c r="E243" s="41" t="s">
        <v>72</v>
      </c>
      <c r="F243" s="258">
        <v>42222</v>
      </c>
      <c r="G243" s="42">
        <v>1</v>
      </c>
      <c r="H243" s="43">
        <v>6.79</v>
      </c>
      <c r="I243" s="45">
        <v>15.55</v>
      </c>
    </row>
    <row r="244" spans="2:9" x14ac:dyDescent="0.25">
      <c r="B244" s="177"/>
      <c r="C244" s="261"/>
      <c r="D244" s="41" t="s">
        <v>678</v>
      </c>
      <c r="E244" s="41" t="s">
        <v>72</v>
      </c>
      <c r="F244" s="258">
        <v>42279</v>
      </c>
      <c r="G244" s="42">
        <v>1</v>
      </c>
      <c r="H244" s="43">
        <v>275.60000000000002</v>
      </c>
      <c r="I244" s="45">
        <v>1118</v>
      </c>
    </row>
    <row r="245" spans="2:9" ht="15.75" thickBot="1" x14ac:dyDescent="0.3">
      <c r="B245" s="177"/>
      <c r="C245" s="250"/>
      <c r="D245" s="41" t="s">
        <v>679</v>
      </c>
      <c r="E245" s="41" t="s">
        <v>72</v>
      </c>
      <c r="F245" s="258">
        <v>37288</v>
      </c>
      <c r="G245" s="42">
        <v>1</v>
      </c>
      <c r="H245" s="43">
        <v>510</v>
      </c>
      <c r="I245" s="45">
        <v>1669</v>
      </c>
    </row>
    <row r="246" spans="2:9" ht="15.75" thickBot="1" x14ac:dyDescent="0.3">
      <c r="B246" s="178"/>
      <c r="C246" s="263" t="s">
        <v>604</v>
      </c>
      <c r="D246" s="264"/>
      <c r="E246" s="264"/>
      <c r="F246" s="259"/>
      <c r="G246" s="19">
        <v>16</v>
      </c>
      <c r="H246" s="20">
        <v>943.6880000000001</v>
      </c>
      <c r="I246" s="46">
        <v>3308.59</v>
      </c>
    </row>
    <row r="247" spans="2:9" x14ac:dyDescent="0.25">
      <c r="B247" s="15" t="s">
        <v>97</v>
      </c>
      <c r="C247" s="249" t="s">
        <v>42</v>
      </c>
      <c r="D247" s="41" t="s">
        <v>278</v>
      </c>
      <c r="E247" s="41" t="s">
        <v>72</v>
      </c>
      <c r="F247" s="257">
        <v>2008</v>
      </c>
      <c r="G247" s="42">
        <v>1</v>
      </c>
      <c r="H247" s="43">
        <v>16.7</v>
      </c>
      <c r="I247" s="45">
        <v>117.2</v>
      </c>
    </row>
    <row r="248" spans="2:9" ht="15.75" thickBot="1" x14ac:dyDescent="0.3">
      <c r="B248" s="177"/>
      <c r="C248" s="250"/>
      <c r="D248" s="41" t="s">
        <v>680</v>
      </c>
      <c r="E248" s="41" t="s">
        <v>72</v>
      </c>
      <c r="F248" s="258">
        <v>42145</v>
      </c>
      <c r="G248" s="42">
        <v>1</v>
      </c>
      <c r="H248" s="43">
        <v>17</v>
      </c>
      <c r="I248" s="45">
        <v>61.16</v>
      </c>
    </row>
    <row r="249" spans="2:9" ht="15.75" thickBot="1" x14ac:dyDescent="0.3">
      <c r="B249" s="178"/>
      <c r="C249" s="263" t="s">
        <v>605</v>
      </c>
      <c r="D249" s="264"/>
      <c r="E249" s="264"/>
      <c r="F249" s="259"/>
      <c r="G249" s="19">
        <v>2</v>
      </c>
      <c r="H249" s="20">
        <v>33.700000000000003</v>
      </c>
      <c r="I249" s="46">
        <v>178.36</v>
      </c>
    </row>
    <row r="250" spans="2:9" ht="15.75" thickBot="1" x14ac:dyDescent="0.3">
      <c r="B250" s="15" t="s">
        <v>98</v>
      </c>
      <c r="C250" s="260" t="s">
        <v>51</v>
      </c>
      <c r="D250" s="41" t="s">
        <v>182</v>
      </c>
      <c r="E250" s="41" t="s">
        <v>72</v>
      </c>
      <c r="F250" s="257">
        <v>1965</v>
      </c>
      <c r="G250" s="42">
        <v>1</v>
      </c>
      <c r="H250" s="43">
        <v>6.88E-2</v>
      </c>
      <c r="I250" s="45">
        <v>0.6</v>
      </c>
    </row>
    <row r="251" spans="2:9" ht="15.75" thickBot="1" x14ac:dyDescent="0.3">
      <c r="B251" s="178"/>
      <c r="C251" s="263" t="s">
        <v>606</v>
      </c>
      <c r="D251" s="264"/>
      <c r="E251" s="264"/>
      <c r="F251" s="259"/>
      <c r="G251" s="19">
        <v>1</v>
      </c>
      <c r="H251" s="20">
        <v>6.88E-2</v>
      </c>
      <c r="I251" s="46">
        <v>0.6</v>
      </c>
    </row>
    <row r="252" spans="2:9" x14ac:dyDescent="0.25">
      <c r="B252" s="15" t="s">
        <v>99</v>
      </c>
      <c r="C252" s="249" t="s">
        <v>50</v>
      </c>
      <c r="D252" s="41" t="s">
        <v>392</v>
      </c>
      <c r="E252" s="41" t="s">
        <v>72</v>
      </c>
      <c r="F252" s="258">
        <v>41423</v>
      </c>
      <c r="G252" s="42">
        <v>1</v>
      </c>
      <c r="H252" s="43">
        <v>20.399999999999999</v>
      </c>
      <c r="I252" s="45">
        <v>80.260000000000005</v>
      </c>
    </row>
    <row r="253" spans="2:9" x14ac:dyDescent="0.25">
      <c r="B253" s="177"/>
      <c r="C253" s="261"/>
      <c r="D253" s="41" t="s">
        <v>397</v>
      </c>
      <c r="E253" s="41" t="s">
        <v>69</v>
      </c>
      <c r="F253" s="258">
        <v>40563</v>
      </c>
      <c r="G253" s="42">
        <v>1</v>
      </c>
      <c r="H253" s="43">
        <v>47</v>
      </c>
      <c r="I253" s="45">
        <v>166</v>
      </c>
    </row>
    <row r="254" spans="2:9" x14ac:dyDescent="0.25">
      <c r="B254" s="177"/>
      <c r="C254" s="261"/>
      <c r="D254" s="41" t="s">
        <v>279</v>
      </c>
      <c r="E254" s="41" t="s">
        <v>72</v>
      </c>
      <c r="F254" s="258">
        <v>41410</v>
      </c>
      <c r="G254" s="42">
        <v>1</v>
      </c>
      <c r="H254" s="43">
        <v>5.29</v>
      </c>
      <c r="I254" s="45">
        <v>20.059999999999999</v>
      </c>
    </row>
    <row r="255" spans="2:9" x14ac:dyDescent="0.25">
      <c r="B255" s="177"/>
      <c r="C255" s="261"/>
      <c r="D255" s="41" t="s">
        <v>343</v>
      </c>
      <c r="E255" s="41" t="s">
        <v>72</v>
      </c>
      <c r="F255" s="258">
        <v>40930</v>
      </c>
      <c r="G255" s="42">
        <v>1</v>
      </c>
      <c r="H255" s="43">
        <v>6</v>
      </c>
      <c r="I255" s="45">
        <v>23.37</v>
      </c>
    </row>
    <row r="256" spans="2:9" ht="15.75" thickBot="1" x14ac:dyDescent="0.3">
      <c r="B256" s="177"/>
      <c r="C256" s="250"/>
      <c r="D256" s="41" t="s">
        <v>451</v>
      </c>
      <c r="E256" s="41" t="s">
        <v>72</v>
      </c>
      <c r="F256" s="258">
        <v>41180</v>
      </c>
      <c r="G256" s="42">
        <v>1</v>
      </c>
      <c r="H256" s="43">
        <v>8.44</v>
      </c>
      <c r="I256" s="45">
        <v>69.88</v>
      </c>
    </row>
    <row r="257" spans="2:9" ht="15.75" thickBot="1" x14ac:dyDescent="0.3">
      <c r="B257" s="177"/>
      <c r="C257" s="266" t="s">
        <v>607</v>
      </c>
      <c r="D257" s="264"/>
      <c r="E257" s="264"/>
      <c r="F257" s="259"/>
      <c r="G257" s="19">
        <v>5</v>
      </c>
      <c r="H257" s="20">
        <v>87.13000000000001</v>
      </c>
      <c r="I257" s="46">
        <v>359.57</v>
      </c>
    </row>
    <row r="258" spans="2:9" x14ac:dyDescent="0.25">
      <c r="B258" s="15" t="s">
        <v>100</v>
      </c>
      <c r="C258" s="249" t="s">
        <v>41</v>
      </c>
      <c r="D258" s="41" t="s">
        <v>165</v>
      </c>
      <c r="E258" s="41" t="s">
        <v>72</v>
      </c>
      <c r="F258" s="257">
        <v>1928</v>
      </c>
      <c r="G258" s="42">
        <v>1</v>
      </c>
      <c r="H258" s="43">
        <v>1.36</v>
      </c>
      <c r="I258" s="45">
        <v>4</v>
      </c>
    </row>
    <row r="259" spans="2:9" x14ac:dyDescent="0.25">
      <c r="B259" s="177"/>
      <c r="C259" s="261"/>
      <c r="D259" s="41" t="s">
        <v>471</v>
      </c>
      <c r="E259" s="41" t="s">
        <v>72</v>
      </c>
      <c r="F259" s="257">
        <v>1998</v>
      </c>
      <c r="G259" s="42">
        <v>1</v>
      </c>
      <c r="H259" s="43">
        <v>84</v>
      </c>
      <c r="I259" s="45">
        <v>429</v>
      </c>
    </row>
    <row r="260" spans="2:9" x14ac:dyDescent="0.25">
      <c r="B260" s="177"/>
      <c r="C260" s="261"/>
      <c r="D260" s="41" t="s">
        <v>547</v>
      </c>
      <c r="E260" s="41" t="s">
        <v>576</v>
      </c>
      <c r="F260" s="258">
        <v>41761</v>
      </c>
      <c r="G260" s="42">
        <v>1</v>
      </c>
      <c r="H260" s="43">
        <v>17.579999999999998</v>
      </c>
      <c r="I260" s="45">
        <v>89.56</v>
      </c>
    </row>
    <row r="261" spans="2:9" x14ac:dyDescent="0.25">
      <c r="B261" s="177"/>
      <c r="C261" s="261"/>
      <c r="D261" s="41" t="s">
        <v>681</v>
      </c>
      <c r="E261" s="41" t="s">
        <v>69</v>
      </c>
      <c r="F261" s="258">
        <v>40634</v>
      </c>
      <c r="G261" s="42">
        <v>1</v>
      </c>
      <c r="H261" s="43">
        <v>27.617999999999999</v>
      </c>
      <c r="I261" s="45">
        <v>94.47</v>
      </c>
    </row>
    <row r="262" spans="2:9" x14ac:dyDescent="0.25">
      <c r="B262" s="177"/>
      <c r="C262" s="261"/>
      <c r="D262" s="41" t="s">
        <v>323</v>
      </c>
      <c r="E262" s="41" t="s">
        <v>72</v>
      </c>
      <c r="F262" s="257">
        <v>2001</v>
      </c>
      <c r="G262" s="42">
        <v>1</v>
      </c>
      <c r="H262" s="43">
        <v>3.33</v>
      </c>
      <c r="I262" s="45">
        <v>28.03</v>
      </c>
    </row>
    <row r="263" spans="2:9" x14ac:dyDescent="0.25">
      <c r="B263" s="177"/>
      <c r="C263" s="261"/>
      <c r="D263" s="41" t="s">
        <v>164</v>
      </c>
      <c r="E263" s="41" t="s">
        <v>72</v>
      </c>
      <c r="F263" s="257">
        <v>1924</v>
      </c>
      <c r="G263" s="42">
        <v>1</v>
      </c>
      <c r="H263" s="43">
        <v>9.9199999999999997E-2</v>
      </c>
      <c r="I263" s="45">
        <v>0.7</v>
      </c>
    </row>
    <row r="264" spans="2:9" x14ac:dyDescent="0.25">
      <c r="B264" s="177"/>
      <c r="C264" s="261"/>
      <c r="D264" s="41" t="s">
        <v>371</v>
      </c>
      <c r="E264" s="41" t="s">
        <v>72</v>
      </c>
      <c r="F264" s="258">
        <v>41663</v>
      </c>
      <c r="G264" s="42">
        <v>1</v>
      </c>
      <c r="H264" s="43">
        <v>0.31</v>
      </c>
      <c r="I264" s="45">
        <v>1.65</v>
      </c>
    </row>
    <row r="265" spans="2:9" x14ac:dyDescent="0.25">
      <c r="B265" s="177"/>
      <c r="C265" s="261"/>
      <c r="D265" s="41" t="s">
        <v>186</v>
      </c>
      <c r="E265" s="41" t="s">
        <v>69</v>
      </c>
      <c r="F265" s="257">
        <v>2005</v>
      </c>
      <c r="G265" s="42">
        <v>1</v>
      </c>
      <c r="H265" s="43">
        <v>100</v>
      </c>
      <c r="I265" s="45">
        <v>423.5</v>
      </c>
    </row>
    <row r="266" spans="2:9" x14ac:dyDescent="0.25">
      <c r="B266" s="177"/>
      <c r="C266" s="261"/>
      <c r="D266" s="41" t="s">
        <v>462</v>
      </c>
      <c r="E266" s="41" t="s">
        <v>69</v>
      </c>
      <c r="F266" s="257">
        <v>2006</v>
      </c>
      <c r="G266" s="42">
        <v>1</v>
      </c>
      <c r="H266" s="43">
        <v>4.17</v>
      </c>
      <c r="I266" s="45">
        <v>27</v>
      </c>
    </row>
    <row r="267" spans="2:9" ht="15.75" thickBot="1" x14ac:dyDescent="0.3">
      <c r="B267" s="177"/>
      <c r="C267" s="250"/>
      <c r="D267" s="41" t="s">
        <v>682</v>
      </c>
      <c r="E267" s="41" t="s">
        <v>69</v>
      </c>
      <c r="F267" s="258">
        <v>42124</v>
      </c>
      <c r="G267" s="42">
        <v>1</v>
      </c>
      <c r="H267" s="43">
        <v>11.243</v>
      </c>
      <c r="I267" s="45">
        <v>35</v>
      </c>
    </row>
    <row r="268" spans="2:9" ht="15.75" thickBot="1" x14ac:dyDescent="0.3">
      <c r="B268" s="177"/>
      <c r="C268" s="266" t="s">
        <v>608</v>
      </c>
      <c r="D268" s="264"/>
      <c r="E268" s="264"/>
      <c r="F268" s="259"/>
      <c r="G268" s="19">
        <v>10</v>
      </c>
      <c r="H268" s="20">
        <v>249.71019999999999</v>
      </c>
      <c r="I268" s="46">
        <v>1132.9099999999999</v>
      </c>
    </row>
    <row r="269" spans="2:9" x14ac:dyDescent="0.25">
      <c r="B269" s="15" t="s">
        <v>101</v>
      </c>
      <c r="C269" s="249" t="s">
        <v>59</v>
      </c>
      <c r="D269" s="41" t="s">
        <v>191</v>
      </c>
      <c r="E269" s="41" t="s">
        <v>72</v>
      </c>
      <c r="F269" s="257">
        <v>1999</v>
      </c>
      <c r="G269" s="42">
        <v>1</v>
      </c>
      <c r="H269" s="43">
        <v>2.1259999999999999</v>
      </c>
      <c r="I269" s="45">
        <v>11.435</v>
      </c>
    </row>
    <row r="270" spans="2:9" x14ac:dyDescent="0.25">
      <c r="B270" s="177"/>
      <c r="C270" s="261"/>
      <c r="D270" s="41" t="s">
        <v>192</v>
      </c>
      <c r="E270" s="41" t="s">
        <v>72</v>
      </c>
      <c r="F270" s="257">
        <v>2000</v>
      </c>
      <c r="G270" s="42">
        <v>1</v>
      </c>
      <c r="H270" s="43">
        <v>2.4980000000000002</v>
      </c>
      <c r="I270" s="45">
        <v>11.307</v>
      </c>
    </row>
    <row r="271" spans="2:9" x14ac:dyDescent="0.25">
      <c r="B271" s="177"/>
      <c r="C271" s="261"/>
      <c r="D271" s="41" t="s">
        <v>475</v>
      </c>
      <c r="E271" s="41" t="s">
        <v>72</v>
      </c>
      <c r="F271" s="257">
        <v>2007</v>
      </c>
      <c r="G271" s="42">
        <v>1</v>
      </c>
      <c r="H271" s="43">
        <v>4.5519999999999996</v>
      </c>
      <c r="I271" s="45">
        <v>24.306999999999999</v>
      </c>
    </row>
    <row r="272" spans="2:9" x14ac:dyDescent="0.25">
      <c r="B272" s="177"/>
      <c r="C272" s="261"/>
      <c r="D272" s="41" t="s">
        <v>476</v>
      </c>
      <c r="E272" s="41" t="s">
        <v>72</v>
      </c>
      <c r="F272" s="257">
        <v>2007</v>
      </c>
      <c r="G272" s="42">
        <v>1</v>
      </c>
      <c r="H272" s="43">
        <v>3.69</v>
      </c>
      <c r="I272" s="45">
        <v>23.103999999999999</v>
      </c>
    </row>
    <row r="273" spans="2:9" x14ac:dyDescent="0.25">
      <c r="B273" s="177"/>
      <c r="C273" s="261"/>
      <c r="D273" s="41" t="s">
        <v>413</v>
      </c>
      <c r="E273" s="41" t="s">
        <v>69</v>
      </c>
      <c r="F273" s="258">
        <v>41485</v>
      </c>
      <c r="G273" s="42">
        <v>1</v>
      </c>
      <c r="H273" s="43">
        <v>25</v>
      </c>
      <c r="I273" s="45">
        <v>80</v>
      </c>
    </row>
    <row r="274" spans="2:9" x14ac:dyDescent="0.25">
      <c r="B274" s="177"/>
      <c r="C274" s="261"/>
      <c r="D274" s="41" t="s">
        <v>238</v>
      </c>
      <c r="E274" s="41" t="s">
        <v>72</v>
      </c>
      <c r="F274" s="258">
        <v>41313</v>
      </c>
      <c r="G274" s="42">
        <v>1</v>
      </c>
      <c r="H274" s="43">
        <v>19.03</v>
      </c>
      <c r="I274" s="45">
        <v>70</v>
      </c>
    </row>
    <row r="275" spans="2:9" x14ac:dyDescent="0.25">
      <c r="B275" s="177"/>
      <c r="C275" s="261"/>
      <c r="D275" s="41" t="s">
        <v>551</v>
      </c>
      <c r="E275" s="41" t="s">
        <v>576</v>
      </c>
      <c r="F275" s="258">
        <v>41963</v>
      </c>
      <c r="G275" s="42">
        <v>1</v>
      </c>
      <c r="H275" s="43">
        <v>7.52</v>
      </c>
      <c r="I275" s="45">
        <v>19.669</v>
      </c>
    </row>
    <row r="276" spans="2:9" x14ac:dyDescent="0.25">
      <c r="B276" s="177"/>
      <c r="C276" s="261"/>
      <c r="D276" s="41" t="s">
        <v>552</v>
      </c>
      <c r="E276" s="41" t="s">
        <v>576</v>
      </c>
      <c r="F276" s="258">
        <v>41704</v>
      </c>
      <c r="G276" s="42">
        <v>1</v>
      </c>
      <c r="H276" s="43">
        <v>8.9700000000000006</v>
      </c>
      <c r="I276" s="45">
        <v>25.913</v>
      </c>
    </row>
    <row r="277" spans="2:9" x14ac:dyDescent="0.25">
      <c r="B277" s="177"/>
      <c r="C277" s="261"/>
      <c r="D277" s="41" t="s">
        <v>477</v>
      </c>
      <c r="E277" s="41" t="s">
        <v>72</v>
      </c>
      <c r="F277" s="257">
        <v>2009</v>
      </c>
      <c r="G277" s="42">
        <v>1</v>
      </c>
      <c r="H277" s="43">
        <v>1.05</v>
      </c>
      <c r="I277" s="45">
        <v>4</v>
      </c>
    </row>
    <row r="278" spans="2:9" x14ac:dyDescent="0.25">
      <c r="B278" s="177"/>
      <c r="C278" s="261"/>
      <c r="D278" s="41" t="s">
        <v>478</v>
      </c>
      <c r="E278" s="41" t="s">
        <v>72</v>
      </c>
      <c r="F278" s="257">
        <v>2007</v>
      </c>
      <c r="G278" s="42">
        <v>1</v>
      </c>
      <c r="H278" s="43">
        <v>4.016</v>
      </c>
      <c r="I278" s="45">
        <v>25.16</v>
      </c>
    </row>
    <row r="279" spans="2:9" x14ac:dyDescent="0.25">
      <c r="B279" s="177"/>
      <c r="C279" s="261"/>
      <c r="D279" s="41" t="s">
        <v>197</v>
      </c>
      <c r="E279" s="41" t="s">
        <v>72</v>
      </c>
      <c r="F279" s="257">
        <v>2009</v>
      </c>
      <c r="G279" s="42">
        <v>1</v>
      </c>
      <c r="H279" s="43">
        <v>63</v>
      </c>
      <c r="I279" s="45">
        <v>330</v>
      </c>
    </row>
    <row r="280" spans="2:9" x14ac:dyDescent="0.25">
      <c r="B280" s="177"/>
      <c r="C280" s="261"/>
      <c r="D280" s="41" t="s">
        <v>521</v>
      </c>
      <c r="E280" s="41" t="s">
        <v>69</v>
      </c>
      <c r="F280" s="257">
        <v>2009</v>
      </c>
      <c r="G280" s="42">
        <v>1</v>
      </c>
      <c r="H280" s="43">
        <v>8.68</v>
      </c>
      <c r="I280" s="45">
        <v>41</v>
      </c>
    </row>
    <row r="281" spans="2:9" x14ac:dyDescent="0.25">
      <c r="B281" s="177"/>
      <c r="C281" s="261"/>
      <c r="D281" s="41" t="s">
        <v>337</v>
      </c>
      <c r="E281" s="41" t="s">
        <v>72</v>
      </c>
      <c r="F281" s="258">
        <v>40991</v>
      </c>
      <c r="G281" s="42">
        <v>1</v>
      </c>
      <c r="H281" s="43">
        <v>6.56</v>
      </c>
      <c r="I281" s="45">
        <v>23.36</v>
      </c>
    </row>
    <row r="282" spans="2:9" x14ac:dyDescent="0.25">
      <c r="B282" s="177"/>
      <c r="C282" s="261"/>
      <c r="D282" s="41" t="s">
        <v>342</v>
      </c>
      <c r="E282" s="41" t="s">
        <v>72</v>
      </c>
      <c r="F282" s="258">
        <v>40669</v>
      </c>
      <c r="G282" s="42">
        <v>1</v>
      </c>
      <c r="H282" s="43">
        <v>25.49</v>
      </c>
      <c r="I282" s="45">
        <v>101.49</v>
      </c>
    </row>
    <row r="283" spans="2:9" x14ac:dyDescent="0.25">
      <c r="B283" s="177"/>
      <c r="C283" s="261"/>
      <c r="D283" s="41" t="s">
        <v>479</v>
      </c>
      <c r="E283" s="41" t="s">
        <v>72</v>
      </c>
      <c r="F283" s="257">
        <v>2009</v>
      </c>
      <c r="G283" s="42">
        <v>1</v>
      </c>
      <c r="H283" s="43">
        <v>5.7140000000000004</v>
      </c>
      <c r="I283" s="45">
        <v>25</v>
      </c>
    </row>
    <row r="284" spans="2:9" x14ac:dyDescent="0.25">
      <c r="B284" s="177"/>
      <c r="C284" s="261"/>
      <c r="D284" s="41" t="s">
        <v>163</v>
      </c>
      <c r="E284" s="41" t="s">
        <v>72</v>
      </c>
      <c r="F284" s="257">
        <v>1961</v>
      </c>
      <c r="G284" s="42">
        <v>1</v>
      </c>
      <c r="H284" s="43">
        <v>6.78</v>
      </c>
      <c r="I284" s="45">
        <v>50</v>
      </c>
    </row>
    <row r="285" spans="2:9" x14ac:dyDescent="0.25">
      <c r="B285" s="177"/>
      <c r="C285" s="261"/>
      <c r="D285" s="41" t="s">
        <v>365</v>
      </c>
      <c r="E285" s="41" t="s">
        <v>72</v>
      </c>
      <c r="F285" s="258">
        <v>40728</v>
      </c>
      <c r="G285" s="42">
        <v>1</v>
      </c>
      <c r="H285" s="43">
        <v>1.605</v>
      </c>
      <c r="I285" s="45">
        <v>7.8609999999999998</v>
      </c>
    </row>
    <row r="286" spans="2:9" x14ac:dyDescent="0.25">
      <c r="B286" s="177"/>
      <c r="C286" s="261"/>
      <c r="D286" s="41" t="s">
        <v>568</v>
      </c>
      <c r="E286" s="41" t="s">
        <v>576</v>
      </c>
      <c r="F286" s="258">
        <v>41957</v>
      </c>
      <c r="G286" s="42">
        <v>1</v>
      </c>
      <c r="H286" s="43">
        <v>19.09</v>
      </c>
      <c r="I286" s="45">
        <v>73.790000000000006</v>
      </c>
    </row>
    <row r="287" spans="2:9" x14ac:dyDescent="0.25">
      <c r="B287" s="177"/>
      <c r="C287" s="261"/>
      <c r="D287" s="41" t="s">
        <v>381</v>
      </c>
      <c r="E287" s="41" t="s">
        <v>72</v>
      </c>
      <c r="F287" s="257">
        <v>2009</v>
      </c>
      <c r="G287" s="42">
        <v>1</v>
      </c>
      <c r="H287" s="43">
        <v>14.000999999999999</v>
      </c>
      <c r="I287" s="45">
        <v>56.16</v>
      </c>
    </row>
    <row r="288" spans="2:9" x14ac:dyDescent="0.25">
      <c r="B288" s="177"/>
      <c r="C288" s="261"/>
      <c r="D288" s="41" t="s">
        <v>683</v>
      </c>
      <c r="E288" s="41" t="s">
        <v>72</v>
      </c>
      <c r="F288" s="258">
        <v>42187</v>
      </c>
      <c r="G288" s="42">
        <v>1</v>
      </c>
      <c r="H288" s="43">
        <v>5.14</v>
      </c>
      <c r="I288" s="45">
        <v>17.5</v>
      </c>
    </row>
    <row r="289" spans="2:9" x14ac:dyDescent="0.25">
      <c r="B289" s="177"/>
      <c r="C289" s="261"/>
      <c r="D289" s="41" t="s">
        <v>684</v>
      </c>
      <c r="E289" s="41" t="s">
        <v>72</v>
      </c>
      <c r="F289" s="258">
        <v>42082</v>
      </c>
      <c r="G289" s="42">
        <v>1</v>
      </c>
      <c r="H289" s="43">
        <v>5.64</v>
      </c>
      <c r="I289" s="45">
        <v>14.41</v>
      </c>
    </row>
    <row r="290" spans="2:9" x14ac:dyDescent="0.25">
      <c r="B290" s="177"/>
      <c r="C290" s="261"/>
      <c r="D290" s="41" t="s">
        <v>685</v>
      </c>
      <c r="E290" s="41" t="s">
        <v>72</v>
      </c>
      <c r="F290" s="257">
        <v>1957</v>
      </c>
      <c r="G290" s="42">
        <v>1</v>
      </c>
      <c r="H290" s="43">
        <v>0.2</v>
      </c>
      <c r="I290" s="45">
        <v>0.5</v>
      </c>
    </row>
    <row r="291" spans="2:9" ht="15.75" thickBot="1" x14ac:dyDescent="0.3">
      <c r="B291" s="177"/>
      <c r="C291" s="250"/>
      <c r="D291" s="41" t="s">
        <v>746</v>
      </c>
      <c r="E291" s="41" t="s">
        <v>72</v>
      </c>
      <c r="F291" s="257">
        <v>2016</v>
      </c>
      <c r="G291" s="42">
        <v>1</v>
      </c>
      <c r="H291" s="43">
        <v>6.77</v>
      </c>
      <c r="I291" s="45">
        <v>16.62</v>
      </c>
    </row>
    <row r="292" spans="2:9" ht="15.75" thickBot="1" x14ac:dyDescent="0.3">
      <c r="B292" s="178"/>
      <c r="C292" s="267" t="s">
        <v>609</v>
      </c>
      <c r="D292" s="264"/>
      <c r="E292" s="264"/>
      <c r="F292" s="259"/>
      <c r="G292" s="19">
        <v>23</v>
      </c>
      <c r="H292" s="20">
        <v>247.12199999999999</v>
      </c>
      <c r="I292" s="46">
        <v>1052.5859999999998</v>
      </c>
    </row>
    <row r="293" spans="2:9" ht="15.75" thickBot="1" x14ac:dyDescent="0.3">
      <c r="B293" s="15" t="s">
        <v>694</v>
      </c>
      <c r="C293" s="260" t="s">
        <v>695</v>
      </c>
      <c r="D293" s="41" t="s">
        <v>271</v>
      </c>
      <c r="E293" s="41" t="s">
        <v>72</v>
      </c>
      <c r="F293" s="258">
        <v>40709</v>
      </c>
      <c r="G293" s="42">
        <v>1</v>
      </c>
      <c r="H293" s="43">
        <v>2.8690000000000002</v>
      </c>
      <c r="I293" s="45">
        <v>13.2</v>
      </c>
    </row>
    <row r="294" spans="2:9" ht="15.75" thickBot="1" x14ac:dyDescent="0.3">
      <c r="B294" s="178"/>
      <c r="C294" s="267" t="s">
        <v>731</v>
      </c>
      <c r="D294" s="264"/>
      <c r="E294" s="264"/>
      <c r="F294" s="259"/>
      <c r="G294" s="19">
        <v>1</v>
      </c>
      <c r="H294" s="20">
        <v>2.8690000000000002</v>
      </c>
      <c r="I294" s="46">
        <v>13.2</v>
      </c>
    </row>
    <row r="295" spans="2:9" x14ac:dyDescent="0.25">
      <c r="B295" s="15" t="s">
        <v>102</v>
      </c>
      <c r="C295" s="249" t="s">
        <v>64</v>
      </c>
      <c r="D295" s="41" t="s">
        <v>359</v>
      </c>
      <c r="E295" s="41" t="s">
        <v>72</v>
      </c>
      <c r="F295" s="258">
        <v>40704</v>
      </c>
      <c r="G295" s="42">
        <v>1</v>
      </c>
      <c r="H295" s="43">
        <v>33</v>
      </c>
      <c r="I295" s="45">
        <v>141</v>
      </c>
    </row>
    <row r="296" spans="2:9" x14ac:dyDescent="0.25">
      <c r="B296" s="177"/>
      <c r="C296" s="261"/>
      <c r="D296" s="41" t="s">
        <v>686</v>
      </c>
      <c r="E296" s="41" t="s">
        <v>72</v>
      </c>
      <c r="F296" s="258">
        <v>42250</v>
      </c>
      <c r="G296" s="42">
        <v>1</v>
      </c>
      <c r="H296" s="43">
        <v>1.343</v>
      </c>
      <c r="I296" s="45">
        <v>6</v>
      </c>
    </row>
    <row r="297" spans="2:9" ht="15.75" thickBot="1" x14ac:dyDescent="0.3">
      <c r="B297" s="177"/>
      <c r="C297" s="250"/>
      <c r="D297" s="41" t="s">
        <v>747</v>
      </c>
      <c r="E297" s="41" t="s">
        <v>72</v>
      </c>
      <c r="F297" s="257">
        <v>2016</v>
      </c>
      <c r="G297" s="42">
        <v>1</v>
      </c>
      <c r="H297" s="43">
        <v>10.56</v>
      </c>
      <c r="I297" s="45">
        <v>34.42</v>
      </c>
    </row>
    <row r="298" spans="2:9" ht="15.75" thickBot="1" x14ac:dyDescent="0.3">
      <c r="B298" s="177"/>
      <c r="C298" s="267" t="s">
        <v>610</v>
      </c>
      <c r="D298" s="264"/>
      <c r="E298" s="264"/>
      <c r="F298" s="259"/>
      <c r="G298" s="19">
        <v>3</v>
      </c>
      <c r="H298" s="20">
        <v>44.903000000000006</v>
      </c>
      <c r="I298" s="46">
        <v>181.42000000000002</v>
      </c>
    </row>
    <row r="299" spans="2:9" x14ac:dyDescent="0.25">
      <c r="B299" s="15" t="s">
        <v>132</v>
      </c>
      <c r="C299" s="249" t="s">
        <v>37</v>
      </c>
      <c r="D299" s="41" t="s">
        <v>553</v>
      </c>
      <c r="E299" s="41" t="s">
        <v>576</v>
      </c>
      <c r="F299" s="258">
        <v>41985</v>
      </c>
      <c r="G299" s="42">
        <v>1</v>
      </c>
      <c r="H299" s="43">
        <v>35.186</v>
      </c>
      <c r="I299" s="45">
        <v>110</v>
      </c>
    </row>
    <row r="300" spans="2:9" x14ac:dyDescent="0.25">
      <c r="B300" s="177"/>
      <c r="C300" s="261"/>
      <c r="D300" s="41" t="s">
        <v>561</v>
      </c>
      <c r="E300" s="41" t="s">
        <v>576</v>
      </c>
      <c r="F300" s="258">
        <v>41957</v>
      </c>
      <c r="G300" s="42">
        <v>1</v>
      </c>
      <c r="H300" s="43">
        <v>21.315000000000001</v>
      </c>
      <c r="I300" s="45">
        <v>83.54</v>
      </c>
    </row>
    <row r="301" spans="2:9" ht="15.75" thickBot="1" x14ac:dyDescent="0.3">
      <c r="B301" s="177"/>
      <c r="C301" s="250"/>
      <c r="D301" s="41" t="s">
        <v>532</v>
      </c>
      <c r="E301" s="41" t="s">
        <v>72</v>
      </c>
      <c r="F301" s="257">
        <v>2009</v>
      </c>
      <c r="G301" s="42">
        <v>1</v>
      </c>
      <c r="H301" s="43">
        <v>14.835000000000001</v>
      </c>
      <c r="I301" s="45">
        <v>56.89</v>
      </c>
    </row>
    <row r="302" spans="2:9" ht="15.75" thickBot="1" x14ac:dyDescent="0.3">
      <c r="B302" s="178"/>
      <c r="C302" s="263" t="s">
        <v>611</v>
      </c>
      <c r="D302" s="264"/>
      <c r="E302" s="264"/>
      <c r="F302" s="259"/>
      <c r="G302" s="19">
        <v>3</v>
      </c>
      <c r="H302" s="20">
        <v>71.336000000000013</v>
      </c>
      <c r="I302" s="46">
        <v>250.43</v>
      </c>
    </row>
    <row r="303" spans="2:9" x14ac:dyDescent="0.25">
      <c r="B303" s="15" t="s">
        <v>133</v>
      </c>
      <c r="C303" s="249" t="s">
        <v>12</v>
      </c>
      <c r="D303" s="41" t="s">
        <v>214</v>
      </c>
      <c r="E303" s="41" t="s">
        <v>72</v>
      </c>
      <c r="F303" s="257">
        <v>2010</v>
      </c>
      <c r="G303" s="42">
        <v>1</v>
      </c>
      <c r="H303" s="43">
        <v>6.85</v>
      </c>
      <c r="I303" s="45">
        <v>21.5</v>
      </c>
    </row>
    <row r="304" spans="2:9" x14ac:dyDescent="0.25">
      <c r="B304" s="177"/>
      <c r="C304" s="261"/>
      <c r="D304" s="41" t="s">
        <v>175</v>
      </c>
      <c r="E304" s="41" t="s">
        <v>72</v>
      </c>
      <c r="F304" s="257">
        <v>1950</v>
      </c>
      <c r="G304" s="42">
        <v>1</v>
      </c>
      <c r="H304" s="43">
        <v>0.46400000000000002</v>
      </c>
      <c r="I304" s="45">
        <v>2.5</v>
      </c>
    </row>
    <row r="305" spans="2:9" ht="15.75" thickBot="1" x14ac:dyDescent="0.3">
      <c r="B305" s="177"/>
      <c r="C305" s="250"/>
      <c r="D305" s="41" t="s">
        <v>781</v>
      </c>
      <c r="E305" s="41" t="s">
        <v>72</v>
      </c>
      <c r="F305" s="258">
        <v>43031</v>
      </c>
      <c r="G305" s="42">
        <v>1</v>
      </c>
      <c r="H305" s="43">
        <v>19.559999999999999</v>
      </c>
      <c r="I305" s="45">
        <v>58.68</v>
      </c>
    </row>
    <row r="306" spans="2:9" ht="15.75" thickBot="1" x14ac:dyDescent="0.3">
      <c r="B306" s="178"/>
      <c r="C306" s="263" t="s">
        <v>612</v>
      </c>
      <c r="D306" s="264"/>
      <c r="E306" s="264"/>
      <c r="F306" s="259"/>
      <c r="G306" s="19">
        <v>3</v>
      </c>
      <c r="H306" s="20">
        <v>26.873999999999999</v>
      </c>
      <c r="I306" s="46">
        <v>82.68</v>
      </c>
    </row>
    <row r="307" spans="2:9" x14ac:dyDescent="0.25">
      <c r="B307" s="15" t="s">
        <v>103</v>
      </c>
      <c r="C307" s="249" t="s">
        <v>40</v>
      </c>
      <c r="D307" s="41" t="s">
        <v>204</v>
      </c>
      <c r="E307" s="41" t="s">
        <v>72</v>
      </c>
      <c r="F307" s="258">
        <v>41319</v>
      </c>
      <c r="G307" s="42">
        <v>1</v>
      </c>
      <c r="H307" s="43">
        <v>4.4000000000000004</v>
      </c>
      <c r="I307" s="45">
        <v>14.41</v>
      </c>
    </row>
    <row r="308" spans="2:9" x14ac:dyDescent="0.25">
      <c r="B308" s="177"/>
      <c r="C308" s="261"/>
      <c r="D308" s="41" t="s">
        <v>220</v>
      </c>
      <c r="E308" s="41" t="s">
        <v>72</v>
      </c>
      <c r="F308" s="258">
        <v>41535</v>
      </c>
      <c r="G308" s="42">
        <v>1</v>
      </c>
      <c r="H308" s="43">
        <v>5.82</v>
      </c>
      <c r="I308" s="45">
        <v>23.58</v>
      </c>
    </row>
    <row r="309" spans="2:9" x14ac:dyDescent="0.25">
      <c r="B309" s="177"/>
      <c r="C309" s="261"/>
      <c r="D309" s="41" t="s">
        <v>375</v>
      </c>
      <c r="E309" s="41" t="s">
        <v>72</v>
      </c>
      <c r="F309" s="258">
        <v>41033</v>
      </c>
      <c r="G309" s="42">
        <v>1</v>
      </c>
      <c r="H309" s="43">
        <v>5.8</v>
      </c>
      <c r="I309" s="45">
        <v>14</v>
      </c>
    </row>
    <row r="310" spans="2:9" x14ac:dyDescent="0.25">
      <c r="B310" s="177"/>
      <c r="C310" s="261"/>
      <c r="D310" s="41" t="s">
        <v>571</v>
      </c>
      <c r="E310" s="41" t="s">
        <v>576</v>
      </c>
      <c r="F310" s="258">
        <v>41775</v>
      </c>
      <c r="G310" s="42">
        <v>1</v>
      </c>
      <c r="H310" s="43">
        <v>5.4219999999999997</v>
      </c>
      <c r="I310" s="45">
        <v>18.61</v>
      </c>
    </row>
    <row r="311" spans="2:9" x14ac:dyDescent="0.25">
      <c r="B311" s="177"/>
      <c r="C311" s="261"/>
      <c r="D311" s="41" t="s">
        <v>687</v>
      </c>
      <c r="E311" s="41" t="s">
        <v>72</v>
      </c>
      <c r="F311" s="258">
        <v>42294</v>
      </c>
      <c r="G311" s="42">
        <v>1</v>
      </c>
      <c r="H311" s="43">
        <v>12.6</v>
      </c>
      <c r="I311" s="45">
        <v>60</v>
      </c>
    </row>
    <row r="312" spans="2:9" x14ac:dyDescent="0.25">
      <c r="B312" s="177"/>
      <c r="C312" s="261"/>
      <c r="D312" s="41" t="s">
        <v>688</v>
      </c>
      <c r="E312" s="41" t="s">
        <v>72</v>
      </c>
      <c r="F312" s="258">
        <v>42122</v>
      </c>
      <c r="G312" s="42">
        <v>1</v>
      </c>
      <c r="H312" s="43">
        <v>7.96</v>
      </c>
      <c r="I312" s="45">
        <v>25</v>
      </c>
    </row>
    <row r="313" spans="2:9" x14ac:dyDescent="0.25">
      <c r="B313" s="177"/>
      <c r="C313" s="261"/>
      <c r="D313" s="41" t="s">
        <v>689</v>
      </c>
      <c r="E313" s="41" t="s">
        <v>72</v>
      </c>
      <c r="F313" s="258">
        <v>42129</v>
      </c>
      <c r="G313" s="42">
        <v>1</v>
      </c>
      <c r="H313" s="43">
        <v>1.32</v>
      </c>
      <c r="I313" s="45">
        <v>4.2</v>
      </c>
    </row>
    <row r="314" spans="2:9" x14ac:dyDescent="0.25">
      <c r="B314" s="177"/>
      <c r="C314" s="261"/>
      <c r="D314" s="41" t="s">
        <v>748</v>
      </c>
      <c r="E314" s="41" t="s">
        <v>72</v>
      </c>
      <c r="F314" s="257">
        <v>2016</v>
      </c>
      <c r="G314" s="42">
        <v>1</v>
      </c>
      <c r="H314" s="43">
        <v>30.260999999999999</v>
      </c>
      <c r="I314" s="45">
        <v>80</v>
      </c>
    </row>
    <row r="315" spans="2:9" x14ac:dyDescent="0.25">
      <c r="B315" s="177"/>
      <c r="C315" s="261"/>
      <c r="D315" s="41" t="s">
        <v>749</v>
      </c>
      <c r="E315" s="41" t="s">
        <v>72</v>
      </c>
      <c r="F315" s="257">
        <v>2016</v>
      </c>
      <c r="G315" s="42">
        <v>1</v>
      </c>
      <c r="H315" s="43">
        <v>5.7830000000000004</v>
      </c>
      <c r="I315" s="45">
        <v>20.3</v>
      </c>
    </row>
    <row r="316" spans="2:9" ht="15.75" thickBot="1" x14ac:dyDescent="0.3">
      <c r="B316" s="177"/>
      <c r="C316" s="250"/>
      <c r="D316" s="41" t="s">
        <v>782</v>
      </c>
      <c r="E316" s="41" t="s">
        <v>72</v>
      </c>
      <c r="F316" s="258">
        <v>42817</v>
      </c>
      <c r="G316" s="42">
        <v>1</v>
      </c>
      <c r="H316" s="43">
        <v>6.39</v>
      </c>
      <c r="I316" s="45">
        <v>22.5</v>
      </c>
    </row>
    <row r="317" spans="2:9" ht="15.75" thickBot="1" x14ac:dyDescent="0.3">
      <c r="B317" s="178"/>
      <c r="C317" s="263" t="s">
        <v>613</v>
      </c>
      <c r="D317" s="264"/>
      <c r="E317" s="264"/>
      <c r="F317" s="259"/>
      <c r="G317" s="19">
        <v>10</v>
      </c>
      <c r="H317" s="20">
        <v>85.756</v>
      </c>
      <c r="I317" s="46">
        <v>282.59999999999997</v>
      </c>
    </row>
    <row r="318" spans="2:9" ht="15.75" thickBot="1" x14ac:dyDescent="0.3">
      <c r="B318" s="15" t="s">
        <v>104</v>
      </c>
      <c r="C318" s="260" t="s">
        <v>20</v>
      </c>
      <c r="D318" s="41" t="s">
        <v>379</v>
      </c>
      <c r="E318" s="41" t="s">
        <v>72</v>
      </c>
      <c r="F318" s="257">
        <v>2009</v>
      </c>
      <c r="G318" s="42">
        <v>1</v>
      </c>
      <c r="H318" s="43">
        <v>1.06</v>
      </c>
      <c r="I318" s="45">
        <v>5</v>
      </c>
    </row>
    <row r="319" spans="2:9" ht="15.75" thickBot="1" x14ac:dyDescent="0.3">
      <c r="B319" s="178"/>
      <c r="C319" s="263" t="s">
        <v>614</v>
      </c>
      <c r="D319" s="264"/>
      <c r="E319" s="264"/>
      <c r="F319" s="259"/>
      <c r="G319" s="19">
        <v>1</v>
      </c>
      <c r="H319" s="20">
        <v>1.06</v>
      </c>
      <c r="I319" s="46">
        <v>5</v>
      </c>
    </row>
    <row r="320" spans="2:9" x14ac:dyDescent="0.25">
      <c r="B320" s="15" t="s">
        <v>105</v>
      </c>
      <c r="C320" s="249" t="s">
        <v>58</v>
      </c>
      <c r="D320" s="41" t="s">
        <v>213</v>
      </c>
      <c r="E320" s="41" t="s">
        <v>72</v>
      </c>
      <c r="F320" s="258">
        <v>41203</v>
      </c>
      <c r="G320" s="42">
        <v>1</v>
      </c>
      <c r="H320" s="43">
        <v>8.58</v>
      </c>
      <c r="I320" s="45">
        <v>30.03</v>
      </c>
    </row>
    <row r="321" spans="2:9" x14ac:dyDescent="0.25">
      <c r="B321" s="177"/>
      <c r="C321" s="261"/>
      <c r="D321" s="41" t="s">
        <v>398</v>
      </c>
      <c r="E321" s="41" t="s">
        <v>69</v>
      </c>
      <c r="F321" s="258">
        <v>41242</v>
      </c>
      <c r="G321" s="42">
        <v>1</v>
      </c>
      <c r="H321" s="43">
        <v>513</v>
      </c>
      <c r="I321" s="45">
        <v>1470</v>
      </c>
    </row>
    <row r="322" spans="2:9" x14ac:dyDescent="0.25">
      <c r="B322" s="177"/>
      <c r="C322" s="261"/>
      <c r="D322" s="41" t="s">
        <v>415</v>
      </c>
      <c r="E322" s="41" t="s">
        <v>72</v>
      </c>
      <c r="F322" s="257">
        <v>2016</v>
      </c>
      <c r="G322" s="42">
        <v>1</v>
      </c>
      <c r="H322" s="43">
        <v>16.8</v>
      </c>
      <c r="I322" s="45">
        <v>43.91</v>
      </c>
    </row>
    <row r="323" spans="2:9" x14ac:dyDescent="0.25">
      <c r="B323" s="177"/>
      <c r="C323" s="261"/>
      <c r="D323" s="41" t="s">
        <v>259</v>
      </c>
      <c r="E323" s="41" t="s">
        <v>72</v>
      </c>
      <c r="F323" s="258">
        <v>40271</v>
      </c>
      <c r="G323" s="42">
        <v>1</v>
      </c>
      <c r="H323" s="43">
        <v>6.45</v>
      </c>
      <c r="I323" s="45">
        <v>20</v>
      </c>
    </row>
    <row r="324" spans="2:9" ht="15.75" thickBot="1" x14ac:dyDescent="0.3">
      <c r="B324" s="177"/>
      <c r="C324" s="250"/>
      <c r="D324" s="41" t="s">
        <v>275</v>
      </c>
      <c r="E324" s="41" t="s">
        <v>72</v>
      </c>
      <c r="F324" s="258">
        <v>41242</v>
      </c>
      <c r="G324" s="42">
        <v>1</v>
      </c>
      <c r="H324" s="43">
        <v>8.1</v>
      </c>
      <c r="I324" s="45">
        <v>40</v>
      </c>
    </row>
    <row r="325" spans="2:9" ht="15.75" thickBot="1" x14ac:dyDescent="0.3">
      <c r="B325" s="178"/>
      <c r="C325" s="263" t="s">
        <v>615</v>
      </c>
      <c r="D325" s="264"/>
      <c r="E325" s="264"/>
      <c r="F325" s="259"/>
      <c r="G325" s="19">
        <v>5</v>
      </c>
      <c r="H325" s="20">
        <v>552.93000000000006</v>
      </c>
      <c r="I325" s="46">
        <v>1603.94</v>
      </c>
    </row>
    <row r="326" spans="2:9" x14ac:dyDescent="0.25">
      <c r="B326" s="15" t="s">
        <v>106</v>
      </c>
      <c r="C326" s="249" t="s">
        <v>56</v>
      </c>
      <c r="D326" s="41" t="s">
        <v>410</v>
      </c>
      <c r="E326" s="41" t="s">
        <v>72</v>
      </c>
      <c r="F326" s="258">
        <v>41151</v>
      </c>
      <c r="G326" s="42">
        <v>1</v>
      </c>
      <c r="H326" s="43">
        <v>11.31</v>
      </c>
      <c r="I326" s="45">
        <v>62.768000000000001</v>
      </c>
    </row>
    <row r="327" spans="2:9" x14ac:dyDescent="0.25">
      <c r="B327" s="177"/>
      <c r="C327" s="261"/>
      <c r="D327" s="41" t="s">
        <v>320</v>
      </c>
      <c r="E327" s="41" t="s">
        <v>72</v>
      </c>
      <c r="F327" s="258">
        <v>40597</v>
      </c>
      <c r="G327" s="42">
        <v>1</v>
      </c>
      <c r="H327" s="43">
        <v>17.489999999999998</v>
      </c>
      <c r="I327" s="45">
        <v>97.7</v>
      </c>
    </row>
    <row r="328" spans="2:9" x14ac:dyDescent="0.25">
      <c r="B328" s="177"/>
      <c r="C328" s="261"/>
      <c r="D328" s="41" t="s">
        <v>150</v>
      </c>
      <c r="E328" s="41" t="s">
        <v>72</v>
      </c>
      <c r="F328" s="257">
        <v>1954</v>
      </c>
      <c r="G328" s="42">
        <v>1</v>
      </c>
      <c r="H328" s="43">
        <v>0.4</v>
      </c>
      <c r="I328" s="45">
        <v>1.5</v>
      </c>
    </row>
    <row r="329" spans="2:9" ht="15.75" thickBot="1" x14ac:dyDescent="0.3">
      <c r="B329" s="177"/>
      <c r="C329" s="250"/>
      <c r="D329" s="41" t="s">
        <v>783</v>
      </c>
      <c r="E329" s="41" t="s">
        <v>72</v>
      </c>
      <c r="F329" s="258">
        <v>42892</v>
      </c>
      <c r="G329" s="42">
        <v>1</v>
      </c>
      <c r="H329" s="43">
        <v>4.47</v>
      </c>
      <c r="I329" s="45">
        <v>9.07</v>
      </c>
    </row>
    <row r="330" spans="2:9" ht="15.75" thickBot="1" x14ac:dyDescent="0.3">
      <c r="B330" s="177"/>
      <c r="C330" s="266" t="s">
        <v>616</v>
      </c>
      <c r="D330" s="264"/>
      <c r="E330" s="264"/>
      <c r="F330" s="259"/>
      <c r="G330" s="19">
        <v>4</v>
      </c>
      <c r="H330" s="20">
        <v>33.669999999999995</v>
      </c>
      <c r="I330" s="46">
        <v>171.03800000000001</v>
      </c>
    </row>
    <row r="331" spans="2:9" x14ac:dyDescent="0.25">
      <c r="B331" s="15" t="s">
        <v>107</v>
      </c>
      <c r="C331" s="249" t="s">
        <v>60</v>
      </c>
      <c r="D331" s="41" t="s">
        <v>326</v>
      </c>
      <c r="E331" s="41" t="s">
        <v>72</v>
      </c>
      <c r="F331" s="258">
        <v>41068</v>
      </c>
      <c r="G331" s="42">
        <v>1</v>
      </c>
      <c r="H331" s="43">
        <v>40.159999999999997</v>
      </c>
      <c r="I331" s="45">
        <v>248</v>
      </c>
    </row>
    <row r="332" spans="2:9" x14ac:dyDescent="0.25">
      <c r="B332" s="177"/>
      <c r="C332" s="261"/>
      <c r="D332" s="41" t="s">
        <v>522</v>
      </c>
      <c r="E332" s="41" t="s">
        <v>72</v>
      </c>
      <c r="F332" s="257" t="s">
        <v>1</v>
      </c>
      <c r="G332" s="42">
        <v>1</v>
      </c>
      <c r="H332" s="43">
        <v>64.28</v>
      </c>
      <c r="I332" s="45">
        <v>450</v>
      </c>
    </row>
    <row r="333" spans="2:9" x14ac:dyDescent="0.25">
      <c r="B333" s="177"/>
      <c r="C333" s="261"/>
      <c r="D333" s="41" t="s">
        <v>450</v>
      </c>
      <c r="E333" s="41" t="s">
        <v>69</v>
      </c>
      <c r="F333" s="258">
        <v>40921</v>
      </c>
      <c r="G333" s="42">
        <v>1</v>
      </c>
      <c r="H333" s="43">
        <v>18.5</v>
      </c>
      <c r="I333" s="45">
        <v>50.42</v>
      </c>
    </row>
    <row r="334" spans="2:9" x14ac:dyDescent="0.25">
      <c r="B334" s="177"/>
      <c r="C334" s="261"/>
      <c r="D334" s="41" t="s">
        <v>458</v>
      </c>
      <c r="E334" s="41" t="s">
        <v>72</v>
      </c>
      <c r="F334" s="258">
        <v>41263</v>
      </c>
      <c r="G334" s="42">
        <v>1</v>
      </c>
      <c r="H334" s="43">
        <v>14.25</v>
      </c>
      <c r="I334" s="45">
        <v>35.1</v>
      </c>
    </row>
    <row r="335" spans="2:9" x14ac:dyDescent="0.25">
      <c r="B335" s="177"/>
      <c r="C335" s="261"/>
      <c r="D335" s="41" t="s">
        <v>706</v>
      </c>
      <c r="E335" s="41" t="s">
        <v>72</v>
      </c>
      <c r="F335" s="257">
        <v>2010</v>
      </c>
      <c r="G335" s="42">
        <v>1</v>
      </c>
      <c r="H335" s="43">
        <v>42.25</v>
      </c>
      <c r="I335" s="45">
        <v>92</v>
      </c>
    </row>
    <row r="336" spans="2:9" x14ac:dyDescent="0.25">
      <c r="B336" s="177"/>
      <c r="C336" s="261"/>
      <c r="D336" s="41" t="s">
        <v>690</v>
      </c>
      <c r="E336" s="41" t="s">
        <v>72</v>
      </c>
      <c r="F336" s="258">
        <v>42310</v>
      </c>
      <c r="G336" s="42">
        <v>1</v>
      </c>
      <c r="H336" s="43">
        <v>7.2</v>
      </c>
      <c r="I336" s="45">
        <v>25.2</v>
      </c>
    </row>
    <row r="337" spans="2:9" x14ac:dyDescent="0.25">
      <c r="B337" s="177"/>
      <c r="C337" s="261"/>
      <c r="D337" s="41" t="s">
        <v>691</v>
      </c>
      <c r="E337" s="41" t="s">
        <v>72</v>
      </c>
      <c r="F337" s="258">
        <v>42096</v>
      </c>
      <c r="G337" s="42">
        <v>1</v>
      </c>
      <c r="H337" s="43">
        <v>19.568000000000001</v>
      </c>
      <c r="I337" s="45">
        <v>68.489999999999995</v>
      </c>
    </row>
    <row r="338" spans="2:9" x14ac:dyDescent="0.25">
      <c r="B338" s="177"/>
      <c r="C338" s="261"/>
      <c r="D338" s="41" t="s">
        <v>692</v>
      </c>
      <c r="E338" s="41" t="s">
        <v>72</v>
      </c>
      <c r="F338" s="258">
        <v>42236</v>
      </c>
      <c r="G338" s="42">
        <v>1</v>
      </c>
      <c r="H338" s="43">
        <v>8.3160000000000007</v>
      </c>
      <c r="I338" s="45">
        <v>24.35</v>
      </c>
    </row>
    <row r="339" spans="2:9" x14ac:dyDescent="0.25">
      <c r="B339" s="177"/>
      <c r="C339" s="261"/>
      <c r="D339" s="41" t="s">
        <v>693</v>
      </c>
      <c r="E339" s="41" t="s">
        <v>72</v>
      </c>
      <c r="F339" s="258">
        <v>42251</v>
      </c>
      <c r="G339" s="42">
        <v>1</v>
      </c>
      <c r="H339" s="43">
        <v>69.626999999999995</v>
      </c>
      <c r="I339" s="45">
        <v>241.1</v>
      </c>
    </row>
    <row r="340" spans="2:9" x14ac:dyDescent="0.25">
      <c r="B340" s="177"/>
      <c r="C340" s="261"/>
      <c r="D340" s="41" t="s">
        <v>784</v>
      </c>
      <c r="E340" s="41" t="s">
        <v>72</v>
      </c>
      <c r="F340" s="258">
        <v>43037</v>
      </c>
      <c r="G340" s="42">
        <v>1</v>
      </c>
      <c r="H340" s="43">
        <v>6.66</v>
      </c>
      <c r="I340" s="45">
        <v>20</v>
      </c>
    </row>
    <row r="341" spans="2:9" ht="15.75" thickBot="1" x14ac:dyDescent="0.3">
      <c r="B341" s="177"/>
      <c r="C341" s="250"/>
      <c r="D341" s="41" t="s">
        <v>785</v>
      </c>
      <c r="E341" s="41" t="s">
        <v>72</v>
      </c>
      <c r="F341" s="258">
        <v>43092</v>
      </c>
      <c r="G341" s="42">
        <v>1</v>
      </c>
      <c r="H341" s="43">
        <v>22.652000000000001</v>
      </c>
      <c r="I341" s="45">
        <v>76</v>
      </c>
    </row>
    <row r="342" spans="2:9" ht="15.75" thickBot="1" x14ac:dyDescent="0.3">
      <c r="B342" s="178"/>
      <c r="C342" s="263" t="s">
        <v>617</v>
      </c>
      <c r="D342" s="264"/>
      <c r="E342" s="264"/>
      <c r="F342" s="259"/>
      <c r="G342" s="19">
        <v>11</v>
      </c>
      <c r="H342" s="20">
        <v>313.46300000000002</v>
      </c>
      <c r="I342" s="46">
        <v>1330.66</v>
      </c>
    </row>
    <row r="343" spans="2:9" x14ac:dyDescent="0.25">
      <c r="B343" s="15" t="s">
        <v>108</v>
      </c>
      <c r="C343" s="249" t="s">
        <v>21</v>
      </c>
      <c r="D343" s="41" t="s">
        <v>284</v>
      </c>
      <c r="E343" s="41" t="s">
        <v>72</v>
      </c>
      <c r="F343" s="258">
        <v>40641</v>
      </c>
      <c r="G343" s="42">
        <v>1</v>
      </c>
      <c r="H343" s="43">
        <v>14.5</v>
      </c>
      <c r="I343" s="45">
        <v>48</v>
      </c>
    </row>
    <row r="344" spans="2:9" x14ac:dyDescent="0.25">
      <c r="B344" s="177"/>
      <c r="C344" s="261"/>
      <c r="D344" s="41" t="s">
        <v>336</v>
      </c>
      <c r="E344" s="41" t="s">
        <v>72</v>
      </c>
      <c r="F344" s="258">
        <v>41319</v>
      </c>
      <c r="G344" s="42">
        <v>1</v>
      </c>
      <c r="H344" s="43">
        <v>18.68</v>
      </c>
      <c r="I344" s="45">
        <v>150</v>
      </c>
    </row>
    <row r="345" spans="2:9" ht="15.75" thickBot="1" x14ac:dyDescent="0.3">
      <c r="B345" s="177"/>
      <c r="C345" s="250"/>
      <c r="D345" s="41" t="s">
        <v>696</v>
      </c>
      <c r="E345" s="41" t="s">
        <v>72</v>
      </c>
      <c r="F345" s="258">
        <v>42144</v>
      </c>
      <c r="G345" s="42">
        <v>1</v>
      </c>
      <c r="H345" s="43">
        <v>101.72</v>
      </c>
      <c r="I345" s="45">
        <v>470</v>
      </c>
    </row>
    <row r="346" spans="2:9" ht="15.75" thickBot="1" x14ac:dyDescent="0.3">
      <c r="B346" s="178"/>
      <c r="C346" s="263" t="s">
        <v>618</v>
      </c>
      <c r="D346" s="264"/>
      <c r="E346" s="264"/>
      <c r="F346" s="259"/>
      <c r="G346" s="19">
        <v>3</v>
      </c>
      <c r="H346" s="20">
        <v>134.9</v>
      </c>
      <c r="I346" s="46">
        <v>668</v>
      </c>
    </row>
    <row r="347" spans="2:9" x14ac:dyDescent="0.25">
      <c r="B347" s="15" t="s">
        <v>109</v>
      </c>
      <c r="C347" s="249" t="s">
        <v>5</v>
      </c>
      <c r="D347" s="41" t="s">
        <v>218</v>
      </c>
      <c r="E347" s="41" t="s">
        <v>72</v>
      </c>
      <c r="F347" s="258">
        <v>41243</v>
      </c>
      <c r="G347" s="42">
        <v>1</v>
      </c>
      <c r="H347" s="43">
        <v>3.49</v>
      </c>
      <c r="I347" s="45">
        <v>19.286999999999999</v>
      </c>
    </row>
    <row r="348" spans="2:9" x14ac:dyDescent="0.25">
      <c r="B348" s="177"/>
      <c r="C348" s="261"/>
      <c r="D348" s="41" t="s">
        <v>499</v>
      </c>
      <c r="E348" s="41" t="s">
        <v>72</v>
      </c>
      <c r="F348" s="258">
        <v>41347</v>
      </c>
      <c r="G348" s="42">
        <v>1</v>
      </c>
      <c r="H348" s="43">
        <v>5.43</v>
      </c>
      <c r="I348" s="45">
        <v>20.07</v>
      </c>
    </row>
    <row r="349" spans="2:9" x14ac:dyDescent="0.25">
      <c r="B349" s="177"/>
      <c r="C349" s="261"/>
      <c r="D349" s="41" t="s">
        <v>500</v>
      </c>
      <c r="E349" s="41" t="s">
        <v>72</v>
      </c>
      <c r="F349" s="258">
        <v>40599</v>
      </c>
      <c r="G349" s="42">
        <v>1</v>
      </c>
      <c r="H349" s="43">
        <v>4.6900000000000004</v>
      </c>
      <c r="I349" s="45">
        <v>16</v>
      </c>
    </row>
    <row r="350" spans="2:9" x14ac:dyDescent="0.25">
      <c r="B350" s="177"/>
      <c r="C350" s="261"/>
      <c r="D350" s="41" t="s">
        <v>288</v>
      </c>
      <c r="E350" s="41" t="s">
        <v>72</v>
      </c>
      <c r="F350" s="258">
        <v>41312</v>
      </c>
      <c r="G350" s="42">
        <v>1</v>
      </c>
      <c r="H350" s="43">
        <v>29.25</v>
      </c>
      <c r="I350" s="45">
        <v>108</v>
      </c>
    </row>
    <row r="351" spans="2:9" x14ac:dyDescent="0.25">
      <c r="B351" s="177"/>
      <c r="C351" s="261"/>
      <c r="D351" s="41" t="s">
        <v>437</v>
      </c>
      <c r="E351" s="41" t="s">
        <v>72</v>
      </c>
      <c r="F351" s="258">
        <v>41270</v>
      </c>
      <c r="G351" s="42">
        <v>1</v>
      </c>
      <c r="H351" s="43">
        <v>32.548000000000002</v>
      </c>
      <c r="I351" s="45">
        <v>125</v>
      </c>
    </row>
    <row r="352" spans="2:9" x14ac:dyDescent="0.25">
      <c r="B352" s="177"/>
      <c r="C352" s="261"/>
      <c r="D352" s="41" t="s">
        <v>329</v>
      </c>
      <c r="E352" s="41" t="s">
        <v>72</v>
      </c>
      <c r="F352" s="258">
        <v>41310</v>
      </c>
      <c r="G352" s="42">
        <v>1</v>
      </c>
      <c r="H352" s="43">
        <v>9.0299999999999994</v>
      </c>
      <c r="I352" s="45">
        <v>31</v>
      </c>
    </row>
    <row r="353" spans="2:9" x14ac:dyDescent="0.25">
      <c r="B353" s="177"/>
      <c r="C353" s="261"/>
      <c r="D353" s="41" t="s">
        <v>357</v>
      </c>
      <c r="E353" s="41" t="s">
        <v>72</v>
      </c>
      <c r="F353" s="257">
        <v>2009</v>
      </c>
      <c r="G353" s="42">
        <v>1</v>
      </c>
      <c r="H353" s="43">
        <v>1.98</v>
      </c>
      <c r="I353" s="45">
        <v>10.08</v>
      </c>
    </row>
    <row r="354" spans="2:9" x14ac:dyDescent="0.25">
      <c r="B354" s="177"/>
      <c r="C354" s="261"/>
      <c r="D354" s="41" t="s">
        <v>533</v>
      </c>
      <c r="E354" s="41" t="s">
        <v>69</v>
      </c>
      <c r="F354" s="258">
        <v>41285</v>
      </c>
      <c r="G354" s="42">
        <v>1</v>
      </c>
      <c r="H354" s="43">
        <v>24.28</v>
      </c>
      <c r="I354" s="45">
        <v>71.39</v>
      </c>
    </row>
    <row r="355" spans="2:9" x14ac:dyDescent="0.25">
      <c r="B355" s="177"/>
      <c r="C355" s="261"/>
      <c r="D355" s="41" t="s">
        <v>464</v>
      </c>
      <c r="E355" s="41" t="s">
        <v>72</v>
      </c>
      <c r="F355" s="258">
        <v>40636</v>
      </c>
      <c r="G355" s="42">
        <v>1</v>
      </c>
      <c r="H355" s="43"/>
      <c r="I355" s="45"/>
    </row>
    <row r="356" spans="2:9" x14ac:dyDescent="0.25">
      <c r="B356" s="177"/>
      <c r="C356" s="261"/>
      <c r="D356" s="41" t="s">
        <v>376</v>
      </c>
      <c r="E356" s="41" t="s">
        <v>72</v>
      </c>
      <c r="F356" s="258">
        <v>40373</v>
      </c>
      <c r="G356" s="42">
        <v>1</v>
      </c>
      <c r="H356" s="43">
        <v>22.5</v>
      </c>
      <c r="I356" s="45">
        <v>82.74</v>
      </c>
    </row>
    <row r="357" spans="2:9" ht="15.75" thickBot="1" x14ac:dyDescent="0.3">
      <c r="B357" s="177"/>
      <c r="C357" s="250"/>
      <c r="D357" s="41" t="s">
        <v>751</v>
      </c>
      <c r="E357" s="41" t="s">
        <v>72</v>
      </c>
      <c r="F357" s="257">
        <v>2016</v>
      </c>
      <c r="G357" s="42">
        <v>1</v>
      </c>
      <c r="H357" s="43">
        <v>20.34</v>
      </c>
      <c r="I357" s="45">
        <v>74.677999999999997</v>
      </c>
    </row>
    <row r="358" spans="2:9" ht="15.75" thickBot="1" x14ac:dyDescent="0.3">
      <c r="B358" s="177"/>
      <c r="C358" s="44"/>
      <c r="D358" s="41" t="s">
        <v>752</v>
      </c>
      <c r="E358" s="41" t="s">
        <v>72</v>
      </c>
      <c r="F358" s="257">
        <v>2016</v>
      </c>
      <c r="G358" s="42">
        <v>1</v>
      </c>
      <c r="H358" s="43">
        <v>8.9600000000000009</v>
      </c>
      <c r="I358" s="45">
        <v>14.86</v>
      </c>
    </row>
    <row r="359" spans="2:9" ht="15.75" thickBot="1" x14ac:dyDescent="0.3">
      <c r="B359" s="178"/>
      <c r="C359" s="263" t="s">
        <v>619</v>
      </c>
      <c r="D359" s="264"/>
      <c r="E359" s="264"/>
      <c r="F359" s="259"/>
      <c r="G359" s="19">
        <v>12</v>
      </c>
      <c r="H359" s="20">
        <v>162.49800000000002</v>
      </c>
      <c r="I359" s="46">
        <v>573.1049999999999</v>
      </c>
    </row>
    <row r="360" spans="2:9" x14ac:dyDescent="0.25">
      <c r="B360" s="15" t="s">
        <v>110</v>
      </c>
      <c r="C360" s="249" t="s">
        <v>61</v>
      </c>
      <c r="D360" s="41" t="s">
        <v>198</v>
      </c>
      <c r="E360" s="41" t="s">
        <v>72</v>
      </c>
      <c r="F360" s="258">
        <v>41697</v>
      </c>
      <c r="G360" s="42">
        <v>1</v>
      </c>
      <c r="H360" s="43">
        <v>2.4</v>
      </c>
      <c r="I360" s="45">
        <v>10</v>
      </c>
    </row>
    <row r="361" spans="2:9" x14ac:dyDescent="0.25">
      <c r="B361" s="177"/>
      <c r="C361" s="261"/>
      <c r="D361" s="41" t="s">
        <v>207</v>
      </c>
      <c r="E361" s="41" t="s">
        <v>72</v>
      </c>
      <c r="F361" s="257">
        <v>2008</v>
      </c>
      <c r="G361" s="42">
        <v>1</v>
      </c>
      <c r="H361" s="43">
        <v>81</v>
      </c>
      <c r="I361" s="45">
        <v>257</v>
      </c>
    </row>
    <row r="362" spans="2:9" x14ac:dyDescent="0.25">
      <c r="B362" s="177"/>
      <c r="C362" s="261"/>
      <c r="D362" s="41" t="s">
        <v>389</v>
      </c>
      <c r="E362" s="41" t="s">
        <v>72</v>
      </c>
      <c r="F362" s="258">
        <v>41089</v>
      </c>
      <c r="G362" s="42">
        <v>1</v>
      </c>
      <c r="H362" s="43">
        <v>14.91</v>
      </c>
      <c r="I362" s="45">
        <v>39.479999999999997</v>
      </c>
    </row>
    <row r="363" spans="2:9" x14ac:dyDescent="0.25">
      <c r="B363" s="177"/>
      <c r="C363" s="261"/>
      <c r="D363" s="41" t="s">
        <v>577</v>
      </c>
      <c r="E363" s="41" t="s">
        <v>576</v>
      </c>
      <c r="F363" s="258">
        <v>41974</v>
      </c>
      <c r="G363" s="42">
        <v>1</v>
      </c>
      <c r="H363" s="43">
        <v>0.63100000000000001</v>
      </c>
      <c r="I363" s="45">
        <v>2.5</v>
      </c>
    </row>
    <row r="364" spans="2:9" x14ac:dyDescent="0.25">
      <c r="B364" s="177"/>
      <c r="C364" s="261"/>
      <c r="D364" s="41" t="s">
        <v>480</v>
      </c>
      <c r="E364" s="41" t="s">
        <v>72</v>
      </c>
      <c r="F364" s="258">
        <v>41408</v>
      </c>
      <c r="G364" s="42">
        <v>1</v>
      </c>
      <c r="H364" s="43">
        <v>8.9109999999999996</v>
      </c>
      <c r="I364" s="45">
        <v>25.8</v>
      </c>
    </row>
    <row r="365" spans="2:9" x14ac:dyDescent="0.25">
      <c r="B365" s="177"/>
      <c r="C365" s="261"/>
      <c r="D365" s="41" t="s">
        <v>390</v>
      </c>
      <c r="E365" s="41" t="s">
        <v>72</v>
      </c>
      <c r="F365" s="258">
        <v>41005</v>
      </c>
      <c r="G365" s="42">
        <v>1</v>
      </c>
      <c r="H365" s="43">
        <v>16.350000000000001</v>
      </c>
      <c r="I365" s="45">
        <v>58.18</v>
      </c>
    </row>
    <row r="366" spans="2:9" x14ac:dyDescent="0.25">
      <c r="B366" s="177"/>
      <c r="C366" s="261"/>
      <c r="D366" s="41" t="s">
        <v>542</v>
      </c>
      <c r="E366" s="41" t="s">
        <v>576</v>
      </c>
      <c r="F366" s="258">
        <v>41687</v>
      </c>
      <c r="G366" s="42">
        <v>1</v>
      </c>
      <c r="H366" s="43">
        <v>4.6840000000000002</v>
      </c>
      <c r="I366" s="45">
        <v>12.44</v>
      </c>
    </row>
    <row r="367" spans="2:9" x14ac:dyDescent="0.25">
      <c r="B367" s="177"/>
      <c r="C367" s="261"/>
      <c r="D367" s="41" t="s">
        <v>395</v>
      </c>
      <c r="E367" s="41" t="s">
        <v>72</v>
      </c>
      <c r="F367" s="258">
        <v>40760</v>
      </c>
      <c r="G367" s="42">
        <v>1</v>
      </c>
      <c r="H367" s="43">
        <v>9.19</v>
      </c>
      <c r="I367" s="45">
        <v>35</v>
      </c>
    </row>
    <row r="368" spans="2:9" x14ac:dyDescent="0.25">
      <c r="B368" s="177"/>
      <c r="C368" s="261"/>
      <c r="D368" s="41" t="s">
        <v>492</v>
      </c>
      <c r="E368" s="41" t="s">
        <v>72</v>
      </c>
      <c r="F368" s="258">
        <v>41045</v>
      </c>
      <c r="G368" s="42">
        <v>1</v>
      </c>
      <c r="H368" s="43">
        <v>17</v>
      </c>
      <c r="I368" s="45">
        <v>56</v>
      </c>
    </row>
    <row r="369" spans="2:9" x14ac:dyDescent="0.25">
      <c r="B369" s="177"/>
      <c r="C369" s="261"/>
      <c r="D369" s="41" t="s">
        <v>495</v>
      </c>
      <c r="E369" s="41" t="s">
        <v>72</v>
      </c>
      <c r="F369" s="258">
        <v>40560</v>
      </c>
      <c r="G369" s="42">
        <v>1</v>
      </c>
      <c r="H369" s="43">
        <v>16.375</v>
      </c>
      <c r="I369" s="45">
        <v>51.18</v>
      </c>
    </row>
    <row r="370" spans="2:9" x14ac:dyDescent="0.25">
      <c r="B370" s="177"/>
      <c r="C370" s="261"/>
      <c r="D370" s="41" t="s">
        <v>405</v>
      </c>
      <c r="E370" s="41" t="s">
        <v>72</v>
      </c>
      <c r="F370" s="258">
        <v>41118</v>
      </c>
      <c r="G370" s="42">
        <v>1</v>
      </c>
      <c r="H370" s="43">
        <v>8.41</v>
      </c>
      <c r="I370" s="45">
        <v>29.260999999999999</v>
      </c>
    </row>
    <row r="371" spans="2:9" x14ac:dyDescent="0.25">
      <c r="B371" s="177"/>
      <c r="C371" s="261"/>
      <c r="D371" s="41" t="s">
        <v>406</v>
      </c>
      <c r="E371" s="41" t="s">
        <v>72</v>
      </c>
      <c r="F371" s="258">
        <v>41199</v>
      </c>
      <c r="G371" s="42">
        <v>1</v>
      </c>
      <c r="H371" s="43">
        <v>6</v>
      </c>
      <c r="I371" s="45">
        <v>24</v>
      </c>
    </row>
    <row r="372" spans="2:9" x14ac:dyDescent="0.25">
      <c r="B372" s="177"/>
      <c r="C372" s="261"/>
      <c r="D372" s="41" t="s">
        <v>409</v>
      </c>
      <c r="E372" s="41" t="s">
        <v>72</v>
      </c>
      <c r="F372" s="258">
        <v>41613</v>
      </c>
      <c r="G372" s="42">
        <v>1</v>
      </c>
      <c r="H372" s="43">
        <v>44.1</v>
      </c>
      <c r="I372" s="45">
        <v>160</v>
      </c>
    </row>
    <row r="373" spans="2:9" x14ac:dyDescent="0.25">
      <c r="B373" s="177"/>
      <c r="C373" s="261"/>
      <c r="D373" s="41" t="s">
        <v>231</v>
      </c>
      <c r="E373" s="41" t="s">
        <v>72</v>
      </c>
      <c r="F373" s="258">
        <v>40766</v>
      </c>
      <c r="G373" s="42">
        <v>1</v>
      </c>
      <c r="H373" s="43">
        <v>8.4719999999999995</v>
      </c>
      <c r="I373" s="45">
        <v>35.1</v>
      </c>
    </row>
    <row r="374" spans="2:9" x14ac:dyDescent="0.25">
      <c r="B374" s="177"/>
      <c r="C374" s="261"/>
      <c r="D374" s="41" t="s">
        <v>232</v>
      </c>
      <c r="E374" s="41" t="s">
        <v>72</v>
      </c>
      <c r="F374" s="258">
        <v>40815</v>
      </c>
      <c r="G374" s="42">
        <v>1</v>
      </c>
      <c r="H374" s="43">
        <v>9.16</v>
      </c>
      <c r="I374" s="45">
        <v>33</v>
      </c>
    </row>
    <row r="375" spans="2:9" x14ac:dyDescent="0.25">
      <c r="B375" s="177"/>
      <c r="C375" s="261"/>
      <c r="D375" s="41" t="s">
        <v>423</v>
      </c>
      <c r="E375" s="41" t="s">
        <v>72</v>
      </c>
      <c r="F375" s="257">
        <v>2009</v>
      </c>
      <c r="G375" s="42">
        <v>1</v>
      </c>
      <c r="H375" s="43">
        <v>9.1</v>
      </c>
      <c r="I375" s="45">
        <v>27.36</v>
      </c>
    </row>
    <row r="376" spans="2:9" x14ac:dyDescent="0.25">
      <c r="B376" s="177"/>
      <c r="C376" s="261"/>
      <c r="D376" s="41" t="s">
        <v>507</v>
      </c>
      <c r="E376" s="41" t="s">
        <v>72</v>
      </c>
      <c r="F376" s="258">
        <v>41249</v>
      </c>
      <c r="G376" s="42">
        <v>1</v>
      </c>
      <c r="H376" s="43">
        <v>12.38</v>
      </c>
      <c r="I376" s="45">
        <v>61</v>
      </c>
    </row>
    <row r="377" spans="2:9" x14ac:dyDescent="0.25">
      <c r="B377" s="177"/>
      <c r="C377" s="261"/>
      <c r="D377" s="41" t="s">
        <v>282</v>
      </c>
      <c r="E377" s="41" t="s">
        <v>72</v>
      </c>
      <c r="F377" s="258">
        <v>41075</v>
      </c>
      <c r="G377" s="42">
        <v>1</v>
      </c>
      <c r="H377" s="43">
        <v>5.68</v>
      </c>
      <c r="I377" s="45">
        <v>21</v>
      </c>
    </row>
    <row r="378" spans="2:9" x14ac:dyDescent="0.25">
      <c r="B378" s="177"/>
      <c r="C378" s="261"/>
      <c r="D378" s="41" t="s">
        <v>306</v>
      </c>
      <c r="E378" s="41" t="s">
        <v>72</v>
      </c>
      <c r="F378" s="258">
        <v>41449</v>
      </c>
      <c r="G378" s="42">
        <v>1</v>
      </c>
      <c r="H378" s="43">
        <v>15.497999999999999</v>
      </c>
      <c r="I378" s="45">
        <v>52.98</v>
      </c>
    </row>
    <row r="379" spans="2:9" x14ac:dyDescent="0.25">
      <c r="B379" s="177"/>
      <c r="C379" s="261"/>
      <c r="D379" s="41" t="s">
        <v>322</v>
      </c>
      <c r="E379" s="41" t="s">
        <v>72</v>
      </c>
      <c r="F379" s="258">
        <v>41354</v>
      </c>
      <c r="G379" s="42">
        <v>1</v>
      </c>
      <c r="H379" s="43">
        <v>11.39</v>
      </c>
      <c r="I379" s="45">
        <v>40</v>
      </c>
    </row>
    <row r="380" spans="2:9" x14ac:dyDescent="0.25">
      <c r="B380" s="177"/>
      <c r="C380" s="261"/>
      <c r="D380" s="41" t="s">
        <v>328</v>
      </c>
      <c r="E380" s="41" t="s">
        <v>72</v>
      </c>
      <c r="F380" s="258">
        <v>41571</v>
      </c>
      <c r="G380" s="42">
        <v>1</v>
      </c>
      <c r="H380" s="43">
        <v>7.7</v>
      </c>
      <c r="I380" s="45">
        <v>39.61</v>
      </c>
    </row>
    <row r="381" spans="2:9" x14ac:dyDescent="0.25">
      <c r="B381" s="177"/>
      <c r="C381" s="261"/>
      <c r="D381" s="41" t="s">
        <v>347</v>
      </c>
      <c r="E381" s="41" t="s">
        <v>72</v>
      </c>
      <c r="F381" s="257">
        <v>2010</v>
      </c>
      <c r="G381" s="42">
        <v>1</v>
      </c>
      <c r="H381" s="43">
        <v>20</v>
      </c>
      <c r="I381" s="45">
        <v>108.06</v>
      </c>
    </row>
    <row r="382" spans="2:9" x14ac:dyDescent="0.25">
      <c r="B382" s="177"/>
      <c r="C382" s="261"/>
      <c r="D382" s="41" t="s">
        <v>524</v>
      </c>
      <c r="E382" s="41" t="s">
        <v>72</v>
      </c>
      <c r="F382" s="257">
        <v>2010</v>
      </c>
      <c r="G382" s="42">
        <v>1</v>
      </c>
      <c r="H382" s="43">
        <v>21.58</v>
      </c>
      <c r="I382" s="45">
        <v>95.3</v>
      </c>
    </row>
    <row r="383" spans="2:9" x14ac:dyDescent="0.25">
      <c r="B383" s="177"/>
      <c r="C383" s="261"/>
      <c r="D383" s="41" t="s">
        <v>444</v>
      </c>
      <c r="E383" s="41" t="s">
        <v>72</v>
      </c>
      <c r="F383" s="257">
        <v>2010</v>
      </c>
      <c r="G383" s="42">
        <v>1</v>
      </c>
      <c r="H383" s="43">
        <v>8.8000000000000007</v>
      </c>
      <c r="I383" s="45">
        <v>31.97</v>
      </c>
    </row>
    <row r="384" spans="2:9" x14ac:dyDescent="0.25">
      <c r="B384" s="177"/>
      <c r="C384" s="261"/>
      <c r="D384" s="41" t="s">
        <v>353</v>
      </c>
      <c r="E384" s="41" t="s">
        <v>72</v>
      </c>
      <c r="F384" s="258">
        <v>41457</v>
      </c>
      <c r="G384" s="42">
        <v>1</v>
      </c>
      <c r="H384" s="43">
        <v>8.5660000000000007</v>
      </c>
      <c r="I384" s="45">
        <v>25</v>
      </c>
    </row>
    <row r="385" spans="2:9" x14ac:dyDescent="0.25">
      <c r="B385" s="177"/>
      <c r="C385" s="261"/>
      <c r="D385" s="41" t="s">
        <v>527</v>
      </c>
      <c r="E385" s="41" t="s">
        <v>72</v>
      </c>
      <c r="F385" s="258">
        <v>41477</v>
      </c>
      <c r="G385" s="42">
        <v>1</v>
      </c>
      <c r="H385" s="43">
        <v>2.5</v>
      </c>
      <c r="I385" s="45">
        <v>11</v>
      </c>
    </row>
    <row r="386" spans="2:9" x14ac:dyDescent="0.25">
      <c r="B386" s="177"/>
      <c r="C386" s="261"/>
      <c r="D386" s="41" t="s">
        <v>366</v>
      </c>
      <c r="E386" s="41" t="s">
        <v>72</v>
      </c>
      <c r="F386" s="258">
        <v>41449</v>
      </c>
      <c r="G386" s="42">
        <v>1</v>
      </c>
      <c r="H386" s="43">
        <v>11.939</v>
      </c>
      <c r="I386" s="45">
        <v>40</v>
      </c>
    </row>
    <row r="387" spans="2:9" x14ac:dyDescent="0.25">
      <c r="B387" s="177"/>
      <c r="C387" s="261"/>
      <c r="D387" s="41" t="s">
        <v>367</v>
      </c>
      <c r="E387" s="41" t="s">
        <v>72</v>
      </c>
      <c r="F387" s="258">
        <v>41298</v>
      </c>
      <c r="G387" s="42">
        <v>1</v>
      </c>
      <c r="H387" s="43">
        <v>16.64</v>
      </c>
      <c r="I387" s="45">
        <v>60</v>
      </c>
    </row>
    <row r="388" spans="2:9" x14ac:dyDescent="0.25">
      <c r="B388" s="177"/>
      <c r="C388" s="261"/>
      <c r="D388" s="41" t="s">
        <v>470</v>
      </c>
      <c r="E388" s="41" t="s">
        <v>72</v>
      </c>
      <c r="F388" s="257">
        <v>1929</v>
      </c>
      <c r="G388" s="42">
        <v>1</v>
      </c>
      <c r="H388" s="43">
        <v>1.04</v>
      </c>
      <c r="I388" s="45">
        <v>2.4500000000000002</v>
      </c>
    </row>
    <row r="389" spans="2:9" x14ac:dyDescent="0.25">
      <c r="B389" s="177"/>
      <c r="C389" s="261"/>
      <c r="D389" s="41" t="s">
        <v>370</v>
      </c>
      <c r="E389" s="41" t="s">
        <v>72</v>
      </c>
      <c r="F389" s="258">
        <v>41017</v>
      </c>
      <c r="G389" s="42">
        <v>1</v>
      </c>
      <c r="H389" s="43">
        <v>8.5779999999999994</v>
      </c>
      <c r="I389" s="45">
        <v>27</v>
      </c>
    </row>
    <row r="390" spans="2:9" x14ac:dyDescent="0.25">
      <c r="B390" s="177"/>
      <c r="C390" s="261"/>
      <c r="D390" s="41" t="s">
        <v>454</v>
      </c>
      <c r="E390" s="41" t="s">
        <v>72</v>
      </c>
      <c r="F390" s="258">
        <v>41240</v>
      </c>
      <c r="G390" s="42">
        <v>1</v>
      </c>
      <c r="H390" s="43">
        <v>8.9459999999999997</v>
      </c>
      <c r="I390" s="45">
        <v>30</v>
      </c>
    </row>
    <row r="391" spans="2:9" x14ac:dyDescent="0.25">
      <c r="B391" s="177"/>
      <c r="C391" s="261"/>
      <c r="D391" s="41" t="s">
        <v>460</v>
      </c>
      <c r="E391" s="41" t="s">
        <v>72</v>
      </c>
      <c r="F391" s="257">
        <v>2010</v>
      </c>
      <c r="G391" s="42">
        <v>1</v>
      </c>
      <c r="H391" s="43">
        <v>1.2</v>
      </c>
      <c r="I391" s="45">
        <v>5.64</v>
      </c>
    </row>
    <row r="392" spans="2:9" x14ac:dyDescent="0.25">
      <c r="B392" s="177"/>
      <c r="C392" s="261"/>
      <c r="D392" s="41" t="s">
        <v>461</v>
      </c>
      <c r="E392" s="41" t="s">
        <v>72</v>
      </c>
      <c r="F392" s="257">
        <v>2008</v>
      </c>
      <c r="G392" s="42">
        <v>1</v>
      </c>
      <c r="H392" s="43">
        <v>23.6</v>
      </c>
      <c r="I392" s="45">
        <v>88.207999999999998</v>
      </c>
    </row>
    <row r="393" spans="2:9" x14ac:dyDescent="0.25">
      <c r="B393" s="177"/>
      <c r="C393" s="261"/>
      <c r="D393" s="41" t="s">
        <v>697</v>
      </c>
      <c r="E393" s="41" t="s">
        <v>72</v>
      </c>
      <c r="F393" s="258">
        <v>42299</v>
      </c>
      <c r="G393" s="42">
        <v>1</v>
      </c>
      <c r="H393" s="43">
        <v>7.5</v>
      </c>
      <c r="I393" s="45">
        <v>29.446999999999999</v>
      </c>
    </row>
    <row r="394" spans="2:9" x14ac:dyDescent="0.25">
      <c r="B394" s="177"/>
      <c r="C394" s="261"/>
      <c r="D394" s="41" t="s">
        <v>698</v>
      </c>
      <c r="E394" s="41" t="s">
        <v>72</v>
      </c>
      <c r="F394" s="258">
        <v>42020</v>
      </c>
      <c r="G394" s="42">
        <v>1</v>
      </c>
      <c r="H394" s="43">
        <v>25.92</v>
      </c>
      <c r="I394" s="45">
        <v>105</v>
      </c>
    </row>
    <row r="395" spans="2:9" x14ac:dyDescent="0.25">
      <c r="B395" s="177"/>
      <c r="C395" s="261"/>
      <c r="D395" s="41" t="s">
        <v>699</v>
      </c>
      <c r="E395" s="41" t="s">
        <v>72</v>
      </c>
      <c r="F395" s="258">
        <v>42042</v>
      </c>
      <c r="G395" s="42">
        <v>1</v>
      </c>
      <c r="H395" s="43">
        <v>9.3620000000000001</v>
      </c>
      <c r="I395" s="45">
        <v>23.338000000000001</v>
      </c>
    </row>
    <row r="396" spans="2:9" x14ac:dyDescent="0.25">
      <c r="B396" s="177"/>
      <c r="C396" s="261"/>
      <c r="D396" s="41" t="s">
        <v>700</v>
      </c>
      <c r="E396" s="41" t="s">
        <v>72</v>
      </c>
      <c r="F396" s="258">
        <v>42303</v>
      </c>
      <c r="G396" s="42">
        <v>1</v>
      </c>
      <c r="H396" s="43">
        <v>9.01</v>
      </c>
      <c r="I396" s="45">
        <v>19.73</v>
      </c>
    </row>
    <row r="397" spans="2:9" x14ac:dyDescent="0.25">
      <c r="B397" s="177"/>
      <c r="C397" s="261"/>
      <c r="D397" s="41" t="s">
        <v>701</v>
      </c>
      <c r="E397" s="41" t="s">
        <v>72</v>
      </c>
      <c r="F397" s="258">
        <v>42279</v>
      </c>
      <c r="G397" s="42">
        <v>1</v>
      </c>
      <c r="H397" s="43">
        <v>7.9489999999999998</v>
      </c>
      <c r="I397" s="45">
        <v>28.4</v>
      </c>
    </row>
    <row r="398" spans="2:9" x14ac:dyDescent="0.25">
      <c r="B398" s="177"/>
      <c r="C398" s="261"/>
      <c r="D398" s="41" t="s">
        <v>702</v>
      </c>
      <c r="E398" s="41" t="s">
        <v>72</v>
      </c>
      <c r="F398" s="258">
        <v>42039</v>
      </c>
      <c r="G398" s="42">
        <v>1</v>
      </c>
      <c r="H398" s="43">
        <v>11.9</v>
      </c>
      <c r="I398" s="45">
        <v>28.42</v>
      </c>
    </row>
    <row r="399" spans="2:9" x14ac:dyDescent="0.25">
      <c r="B399" s="177"/>
      <c r="C399" s="261"/>
      <c r="D399" s="41" t="s">
        <v>703</v>
      </c>
      <c r="E399" s="41" t="s">
        <v>72</v>
      </c>
      <c r="F399" s="258">
        <v>42180</v>
      </c>
      <c r="G399" s="42">
        <v>1</v>
      </c>
      <c r="H399" s="43">
        <v>7.08</v>
      </c>
      <c r="I399" s="45">
        <v>23.54</v>
      </c>
    </row>
    <row r="400" spans="2:9" x14ac:dyDescent="0.25">
      <c r="B400" s="177"/>
      <c r="C400" s="261"/>
      <c r="D400" s="41" t="s">
        <v>704</v>
      </c>
      <c r="E400" s="41" t="s">
        <v>72</v>
      </c>
      <c r="F400" s="258">
        <v>42124</v>
      </c>
      <c r="G400" s="42">
        <v>1</v>
      </c>
      <c r="H400" s="43">
        <v>9.08</v>
      </c>
      <c r="I400" s="45">
        <v>29.03</v>
      </c>
    </row>
    <row r="401" spans="2:9" x14ac:dyDescent="0.25">
      <c r="B401" s="177"/>
      <c r="C401" s="261"/>
      <c r="D401" s="41" t="s">
        <v>730</v>
      </c>
      <c r="E401" s="41" t="s">
        <v>72</v>
      </c>
      <c r="F401" s="257">
        <v>2016</v>
      </c>
      <c r="G401" s="42">
        <v>1</v>
      </c>
      <c r="H401" s="43">
        <v>6.77</v>
      </c>
      <c r="I401" s="45">
        <v>18.350000000000001</v>
      </c>
    </row>
    <row r="402" spans="2:9" x14ac:dyDescent="0.25">
      <c r="B402" s="177"/>
      <c r="C402" s="261"/>
      <c r="D402" s="41" t="s">
        <v>757</v>
      </c>
      <c r="E402" s="41" t="s">
        <v>72</v>
      </c>
      <c r="F402" s="257">
        <v>2016</v>
      </c>
      <c r="G402" s="42">
        <v>1</v>
      </c>
      <c r="H402" s="43">
        <v>6.492</v>
      </c>
      <c r="I402" s="45">
        <v>22.1</v>
      </c>
    </row>
    <row r="403" spans="2:9" x14ac:dyDescent="0.25">
      <c r="B403" s="177"/>
      <c r="C403" s="261"/>
      <c r="D403" s="41" t="s">
        <v>786</v>
      </c>
      <c r="E403" s="41" t="s">
        <v>72</v>
      </c>
      <c r="F403" s="258">
        <v>43084</v>
      </c>
      <c r="G403" s="42">
        <v>1</v>
      </c>
      <c r="H403" s="43">
        <v>10.65</v>
      </c>
      <c r="I403" s="45">
        <v>32.54</v>
      </c>
    </row>
    <row r="404" spans="2:9" ht="15.75" thickBot="1" x14ac:dyDescent="0.3">
      <c r="B404" s="177"/>
      <c r="C404" s="250"/>
      <c r="D404" s="41" t="s">
        <v>787</v>
      </c>
      <c r="E404" s="41" t="s">
        <v>72</v>
      </c>
      <c r="F404" s="258">
        <v>42864</v>
      </c>
      <c r="G404" s="42">
        <v>1</v>
      </c>
      <c r="H404" s="43">
        <v>2.2799999999999998</v>
      </c>
      <c r="I404" s="45">
        <v>7.98</v>
      </c>
    </row>
    <row r="405" spans="2:9" ht="15.75" thickBot="1" x14ac:dyDescent="0.3">
      <c r="B405" s="176"/>
      <c r="C405" s="266" t="s">
        <v>620</v>
      </c>
      <c r="D405" s="264"/>
      <c r="E405" s="264"/>
      <c r="F405" s="259"/>
      <c r="G405" s="19">
        <v>45</v>
      </c>
      <c r="H405" s="20">
        <v>556.72299999999996</v>
      </c>
      <c r="I405" s="46">
        <v>1963.3939999999998</v>
      </c>
    </row>
    <row r="406" spans="2:9" x14ac:dyDescent="0.25">
      <c r="B406" s="15" t="s">
        <v>111</v>
      </c>
      <c r="C406" s="249" t="s">
        <v>52</v>
      </c>
      <c r="D406" s="41" t="s">
        <v>201</v>
      </c>
      <c r="E406" s="41" t="s">
        <v>72</v>
      </c>
      <c r="F406" s="258">
        <v>41570</v>
      </c>
      <c r="G406" s="42">
        <v>1</v>
      </c>
      <c r="H406" s="43">
        <v>4.38</v>
      </c>
      <c r="I406" s="45">
        <v>18</v>
      </c>
    </row>
    <row r="407" spans="2:9" x14ac:dyDescent="0.25">
      <c r="B407" s="177"/>
      <c r="C407" s="261"/>
      <c r="D407" s="41" t="s">
        <v>399</v>
      </c>
      <c r="E407" s="41" t="s">
        <v>72</v>
      </c>
      <c r="F407" s="258">
        <v>41625</v>
      </c>
      <c r="G407" s="42">
        <v>1</v>
      </c>
      <c r="H407" s="43">
        <v>18.149999999999999</v>
      </c>
      <c r="I407" s="45">
        <v>63.524999999999991</v>
      </c>
    </row>
    <row r="408" spans="2:9" x14ac:dyDescent="0.25">
      <c r="B408" s="177"/>
      <c r="C408" s="261"/>
      <c r="D408" s="41" t="s">
        <v>496</v>
      </c>
      <c r="E408" s="41" t="s">
        <v>72</v>
      </c>
      <c r="F408" s="257">
        <v>2009</v>
      </c>
      <c r="G408" s="42">
        <v>1</v>
      </c>
      <c r="H408" s="43">
        <v>110.32</v>
      </c>
      <c r="I408" s="45">
        <v>408</v>
      </c>
    </row>
    <row r="409" spans="2:9" x14ac:dyDescent="0.25">
      <c r="B409" s="177"/>
      <c r="C409" s="261"/>
      <c r="D409" s="41" t="s">
        <v>554</v>
      </c>
      <c r="E409" s="41" t="s">
        <v>576</v>
      </c>
      <c r="F409" s="258">
        <v>41859</v>
      </c>
      <c r="G409" s="42">
        <v>1</v>
      </c>
      <c r="H409" s="43">
        <v>5.95</v>
      </c>
      <c r="I409" s="45">
        <v>15.6</v>
      </c>
    </row>
    <row r="410" spans="2:9" x14ac:dyDescent="0.25">
      <c r="B410" s="177"/>
      <c r="C410" s="261"/>
      <c r="D410" s="41" t="s">
        <v>283</v>
      </c>
      <c r="E410" s="41" t="s">
        <v>72</v>
      </c>
      <c r="F410" s="258">
        <v>41393</v>
      </c>
      <c r="G410" s="42">
        <v>1</v>
      </c>
      <c r="H410" s="43">
        <v>5.74</v>
      </c>
      <c r="I410" s="45">
        <v>20.64</v>
      </c>
    </row>
    <row r="411" spans="2:9" x14ac:dyDescent="0.25">
      <c r="B411" s="177"/>
      <c r="C411" s="261"/>
      <c r="D411" s="41" t="s">
        <v>560</v>
      </c>
      <c r="E411" s="41" t="s">
        <v>576</v>
      </c>
      <c r="F411" s="258">
        <v>41974</v>
      </c>
      <c r="G411" s="42">
        <v>1</v>
      </c>
      <c r="H411" s="43">
        <v>11.089</v>
      </c>
      <c r="I411" s="45">
        <v>31</v>
      </c>
    </row>
    <row r="412" spans="2:9" x14ac:dyDescent="0.25">
      <c r="B412" s="177"/>
      <c r="C412" s="261"/>
      <c r="D412" s="41" t="s">
        <v>327</v>
      </c>
      <c r="E412" s="41" t="s">
        <v>72</v>
      </c>
      <c r="F412" s="258">
        <v>41591</v>
      </c>
      <c r="G412" s="42">
        <v>1</v>
      </c>
      <c r="H412" s="43">
        <v>42</v>
      </c>
      <c r="I412" s="45">
        <v>146</v>
      </c>
    </row>
    <row r="413" spans="2:9" x14ac:dyDescent="0.25">
      <c r="B413" s="177"/>
      <c r="C413" s="261"/>
      <c r="D413" s="41" t="s">
        <v>705</v>
      </c>
      <c r="E413" s="41" t="s">
        <v>576</v>
      </c>
      <c r="F413" s="258">
        <v>41913</v>
      </c>
      <c r="G413" s="42">
        <v>1</v>
      </c>
      <c r="H413" s="43">
        <v>4.0599999999999996</v>
      </c>
      <c r="I413" s="45">
        <v>12.79</v>
      </c>
    </row>
    <row r="414" spans="2:9" x14ac:dyDescent="0.25">
      <c r="B414" s="177"/>
      <c r="C414" s="261"/>
      <c r="D414" s="41" t="s">
        <v>758</v>
      </c>
      <c r="E414" s="41" t="s">
        <v>576</v>
      </c>
      <c r="F414" s="257">
        <v>2016</v>
      </c>
      <c r="G414" s="42">
        <v>1</v>
      </c>
      <c r="H414" s="43">
        <v>81.08</v>
      </c>
      <c r="I414" s="45">
        <v>338.899</v>
      </c>
    </row>
    <row r="415" spans="2:9" x14ac:dyDescent="0.25">
      <c r="B415" s="177"/>
      <c r="C415" s="261"/>
      <c r="D415" s="41" t="s">
        <v>759</v>
      </c>
      <c r="E415" s="41" t="s">
        <v>576</v>
      </c>
      <c r="F415" s="257">
        <v>2016</v>
      </c>
      <c r="G415" s="42">
        <v>1</v>
      </c>
      <c r="H415" s="43">
        <v>5.55</v>
      </c>
      <c r="I415" s="45">
        <v>18.829999999999998</v>
      </c>
    </row>
    <row r="416" spans="2:9" x14ac:dyDescent="0.25">
      <c r="B416" s="177"/>
      <c r="C416" s="261"/>
      <c r="D416" s="41" t="s">
        <v>760</v>
      </c>
      <c r="E416" s="41" t="s">
        <v>576</v>
      </c>
      <c r="F416" s="257">
        <v>2016</v>
      </c>
      <c r="G416" s="42">
        <v>1</v>
      </c>
      <c r="H416" s="43">
        <v>10.43</v>
      </c>
      <c r="I416" s="45">
        <v>52</v>
      </c>
    </row>
    <row r="417" spans="2:9" ht="15.75" thickBot="1" x14ac:dyDescent="0.3">
      <c r="B417" s="177"/>
      <c r="C417" s="250"/>
      <c r="D417" s="41" t="s">
        <v>788</v>
      </c>
      <c r="E417" s="41" t="s">
        <v>72</v>
      </c>
      <c r="F417" s="258">
        <v>43070</v>
      </c>
      <c r="G417" s="42">
        <v>1</v>
      </c>
      <c r="H417" s="43">
        <v>74.2</v>
      </c>
      <c r="I417" s="45">
        <v>224</v>
      </c>
    </row>
    <row r="418" spans="2:9" ht="15.75" thickBot="1" x14ac:dyDescent="0.3">
      <c r="B418" s="177"/>
      <c r="C418" s="266" t="s">
        <v>621</v>
      </c>
      <c r="D418" s="264"/>
      <c r="E418" s="264"/>
      <c r="F418" s="259"/>
      <c r="G418" s="19">
        <v>12</v>
      </c>
      <c r="H418" s="20">
        <v>372.94900000000001</v>
      </c>
      <c r="I418" s="46">
        <v>1349.2839999999999</v>
      </c>
    </row>
    <row r="419" spans="2:9" x14ac:dyDescent="0.25">
      <c r="B419" s="15" t="s">
        <v>134</v>
      </c>
      <c r="C419" s="249" t="s">
        <v>30</v>
      </c>
      <c r="D419" s="41" t="s">
        <v>540</v>
      </c>
      <c r="E419" s="41" t="s">
        <v>576</v>
      </c>
      <c r="F419" s="258">
        <v>41870</v>
      </c>
      <c r="G419" s="42">
        <v>1</v>
      </c>
      <c r="H419" s="43">
        <v>7.33</v>
      </c>
      <c r="I419" s="45">
        <v>25</v>
      </c>
    </row>
    <row r="420" spans="2:9" x14ac:dyDescent="0.25">
      <c r="B420" s="177"/>
      <c r="C420" s="261"/>
      <c r="D420" s="41" t="s">
        <v>468</v>
      </c>
      <c r="E420" s="41" t="s">
        <v>69</v>
      </c>
      <c r="F420" s="258">
        <v>41061</v>
      </c>
      <c r="G420" s="42">
        <v>1</v>
      </c>
      <c r="H420" s="43">
        <v>229.69</v>
      </c>
      <c r="I420" s="45">
        <v>900</v>
      </c>
    </row>
    <row r="421" spans="2:9" x14ac:dyDescent="0.25">
      <c r="B421" s="177"/>
      <c r="C421" s="261"/>
      <c r="D421" s="41" t="s">
        <v>206</v>
      </c>
      <c r="E421" s="41" t="s">
        <v>72</v>
      </c>
      <c r="F421" s="258">
        <v>41035</v>
      </c>
      <c r="G421" s="42">
        <v>1</v>
      </c>
      <c r="H421" s="43">
        <v>13.37</v>
      </c>
      <c r="I421" s="45">
        <v>58</v>
      </c>
    </row>
    <row r="422" spans="2:9" x14ac:dyDescent="0.25">
      <c r="B422" s="177"/>
      <c r="C422" s="261"/>
      <c r="D422" s="41" t="s">
        <v>291</v>
      </c>
      <c r="E422" s="41" t="s">
        <v>72</v>
      </c>
      <c r="F422" s="258">
        <v>39554</v>
      </c>
      <c r="G422" s="42">
        <v>1</v>
      </c>
      <c r="H422" s="43">
        <v>5.2</v>
      </c>
      <c r="I422" s="45">
        <v>20</v>
      </c>
    </row>
    <row r="423" spans="2:9" x14ac:dyDescent="0.25">
      <c r="B423" s="177"/>
      <c r="C423" s="261"/>
      <c r="D423" s="41" t="s">
        <v>212</v>
      </c>
      <c r="E423" s="41" t="s">
        <v>69</v>
      </c>
      <c r="F423" s="258">
        <v>41541</v>
      </c>
      <c r="G423" s="42">
        <v>1</v>
      </c>
      <c r="H423" s="43">
        <v>98</v>
      </c>
      <c r="I423" s="45">
        <v>340</v>
      </c>
    </row>
    <row r="424" spans="2:9" x14ac:dyDescent="0.25">
      <c r="B424" s="177"/>
      <c r="C424" s="261"/>
      <c r="D424" s="41" t="s">
        <v>223</v>
      </c>
      <c r="E424" s="41" t="s">
        <v>72</v>
      </c>
      <c r="F424" s="258">
        <v>41316</v>
      </c>
      <c r="G424" s="42">
        <v>1</v>
      </c>
      <c r="H424" s="43">
        <v>66.290000000000006</v>
      </c>
      <c r="I424" s="45">
        <v>224</v>
      </c>
    </row>
    <row r="425" spans="2:9" x14ac:dyDescent="0.25">
      <c r="B425" s="177"/>
      <c r="C425" s="261"/>
      <c r="D425" s="41" t="s">
        <v>414</v>
      </c>
      <c r="E425" s="41" t="s">
        <v>72</v>
      </c>
      <c r="F425" s="258">
        <v>41088</v>
      </c>
      <c r="G425" s="42">
        <v>1</v>
      </c>
      <c r="H425" s="43">
        <v>48.5</v>
      </c>
      <c r="I425" s="45">
        <v>140</v>
      </c>
    </row>
    <row r="426" spans="2:9" x14ac:dyDescent="0.25">
      <c r="B426" s="177"/>
      <c r="C426" s="261"/>
      <c r="D426" s="41" t="s">
        <v>415</v>
      </c>
      <c r="E426" s="41" t="s">
        <v>72</v>
      </c>
      <c r="F426" s="258">
        <v>41499</v>
      </c>
      <c r="G426" s="42">
        <v>1</v>
      </c>
      <c r="H426" s="43">
        <v>17.7</v>
      </c>
      <c r="I426" s="45">
        <v>50</v>
      </c>
    </row>
    <row r="427" spans="2:9" x14ac:dyDescent="0.25">
      <c r="B427" s="177"/>
      <c r="C427" s="261"/>
      <c r="D427" s="41" t="s">
        <v>549</v>
      </c>
      <c r="E427" s="41" t="s">
        <v>576</v>
      </c>
      <c r="F427" s="258">
        <v>41649</v>
      </c>
      <c r="G427" s="42">
        <v>1</v>
      </c>
      <c r="H427" s="43">
        <v>49.2</v>
      </c>
      <c r="I427" s="45">
        <v>152.13</v>
      </c>
    </row>
    <row r="428" spans="2:9" x14ac:dyDescent="0.25">
      <c r="B428" s="177"/>
      <c r="C428" s="261"/>
      <c r="D428" s="41" t="s">
        <v>252</v>
      </c>
      <c r="E428" s="41" t="s">
        <v>72</v>
      </c>
      <c r="F428" s="258">
        <v>41901</v>
      </c>
      <c r="G428" s="42">
        <v>1</v>
      </c>
      <c r="H428" s="43">
        <v>28.277999999999999</v>
      </c>
      <c r="I428" s="45">
        <v>85</v>
      </c>
    </row>
    <row r="429" spans="2:9" x14ac:dyDescent="0.25">
      <c r="B429" s="177"/>
      <c r="C429" s="261"/>
      <c r="D429" s="41" t="s">
        <v>267</v>
      </c>
      <c r="E429" s="41" t="s">
        <v>72</v>
      </c>
      <c r="F429" s="258">
        <v>41421</v>
      </c>
      <c r="G429" s="42">
        <v>1</v>
      </c>
      <c r="H429" s="43">
        <v>3.0979999999999999</v>
      </c>
      <c r="I429" s="45">
        <v>10.199999999999999</v>
      </c>
    </row>
    <row r="430" spans="2:9" x14ac:dyDescent="0.25">
      <c r="B430" s="177"/>
      <c r="C430" s="261"/>
      <c r="D430" s="41" t="s">
        <v>425</v>
      </c>
      <c r="E430" s="41" t="s">
        <v>72</v>
      </c>
      <c r="F430" s="258">
        <v>41421</v>
      </c>
      <c r="G430" s="42">
        <v>1</v>
      </c>
      <c r="H430" s="43">
        <v>1.42</v>
      </c>
      <c r="I430" s="45">
        <v>5.5</v>
      </c>
    </row>
    <row r="431" spans="2:9" x14ac:dyDescent="0.25">
      <c r="B431" s="177"/>
      <c r="C431" s="261"/>
      <c r="D431" s="41" t="s">
        <v>290</v>
      </c>
      <c r="E431" s="41" t="s">
        <v>72</v>
      </c>
      <c r="F431" s="257">
        <v>2008</v>
      </c>
      <c r="G431" s="42">
        <v>1</v>
      </c>
      <c r="H431" s="43">
        <v>31.3</v>
      </c>
      <c r="I431" s="45">
        <v>100</v>
      </c>
    </row>
    <row r="432" spans="2:9" x14ac:dyDescent="0.25">
      <c r="B432" s="177"/>
      <c r="C432" s="261"/>
      <c r="D432" s="41" t="s">
        <v>510</v>
      </c>
      <c r="E432" s="41" t="s">
        <v>72</v>
      </c>
      <c r="F432" s="257">
        <v>2009</v>
      </c>
      <c r="G432" s="42">
        <v>1</v>
      </c>
      <c r="H432" s="43"/>
      <c r="I432" s="45"/>
    </row>
    <row r="433" spans="2:9" x14ac:dyDescent="0.25">
      <c r="B433" s="177"/>
      <c r="C433" s="261"/>
      <c r="D433" s="41" t="s">
        <v>514</v>
      </c>
      <c r="E433" s="41" t="s">
        <v>72</v>
      </c>
      <c r="F433" s="258">
        <v>41094</v>
      </c>
      <c r="G433" s="42">
        <v>1</v>
      </c>
      <c r="H433" s="43">
        <v>38.6</v>
      </c>
      <c r="I433" s="45">
        <v>105</v>
      </c>
    </row>
    <row r="434" spans="2:9" x14ac:dyDescent="0.25">
      <c r="B434" s="177"/>
      <c r="C434" s="261"/>
      <c r="D434" s="41" t="s">
        <v>308</v>
      </c>
      <c r="E434" s="41" t="s">
        <v>72</v>
      </c>
      <c r="F434" s="258">
        <v>40851</v>
      </c>
      <c r="G434" s="42">
        <v>1</v>
      </c>
      <c r="H434" s="43">
        <v>9.74</v>
      </c>
      <c r="I434" s="45">
        <v>41</v>
      </c>
    </row>
    <row r="435" spans="2:9" x14ac:dyDescent="0.25">
      <c r="B435" s="177"/>
      <c r="C435" s="261"/>
      <c r="D435" s="41" t="s">
        <v>312</v>
      </c>
      <c r="E435" s="41" t="s">
        <v>72</v>
      </c>
      <c r="F435" s="258">
        <v>41334</v>
      </c>
      <c r="G435" s="42">
        <v>1</v>
      </c>
      <c r="H435" s="43">
        <v>25.452000000000002</v>
      </c>
      <c r="I435" s="45">
        <v>74.92</v>
      </c>
    </row>
    <row r="436" spans="2:9" x14ac:dyDescent="0.25">
      <c r="B436" s="177"/>
      <c r="C436" s="261"/>
      <c r="D436" s="41" t="s">
        <v>558</v>
      </c>
      <c r="E436" s="41" t="s">
        <v>576</v>
      </c>
      <c r="F436" s="258">
        <v>41830</v>
      </c>
      <c r="G436" s="42">
        <v>1</v>
      </c>
      <c r="H436" s="43">
        <v>36.26</v>
      </c>
      <c r="I436" s="45">
        <v>118.8</v>
      </c>
    </row>
    <row r="437" spans="2:9" x14ac:dyDescent="0.25">
      <c r="B437" s="177"/>
      <c r="C437" s="261"/>
      <c r="D437" s="41" t="s">
        <v>438</v>
      </c>
      <c r="E437" s="41" t="s">
        <v>72</v>
      </c>
      <c r="F437" s="258">
        <v>40843</v>
      </c>
      <c r="G437" s="42">
        <v>1</v>
      </c>
      <c r="H437" s="43">
        <v>37.700000000000003</v>
      </c>
      <c r="I437" s="45">
        <v>130</v>
      </c>
    </row>
    <row r="438" spans="2:9" x14ac:dyDescent="0.25">
      <c r="B438" s="177"/>
      <c r="C438" s="261"/>
      <c r="D438" s="41" t="s">
        <v>332</v>
      </c>
      <c r="E438" s="41" t="s">
        <v>72</v>
      </c>
      <c r="F438" s="258">
        <v>40686</v>
      </c>
      <c r="G438" s="42">
        <v>1</v>
      </c>
      <c r="H438" s="43">
        <v>26.579000000000001</v>
      </c>
      <c r="I438" s="45">
        <v>100.33</v>
      </c>
    </row>
    <row r="439" spans="2:9" x14ac:dyDescent="0.25">
      <c r="B439" s="177"/>
      <c r="C439" s="261"/>
      <c r="D439" s="41" t="s">
        <v>352</v>
      </c>
      <c r="E439" s="41" t="s">
        <v>72</v>
      </c>
      <c r="F439" s="258">
        <v>41229</v>
      </c>
      <c r="G439" s="42">
        <v>1</v>
      </c>
      <c r="H439" s="43">
        <v>8.9</v>
      </c>
      <c r="I439" s="45">
        <v>26</v>
      </c>
    </row>
    <row r="440" spans="2:9" x14ac:dyDescent="0.25">
      <c r="B440" s="177"/>
      <c r="C440" s="261"/>
      <c r="D440" s="41" t="s">
        <v>355</v>
      </c>
      <c r="E440" s="41" t="s">
        <v>72</v>
      </c>
      <c r="F440" s="257">
        <v>2010</v>
      </c>
      <c r="G440" s="42">
        <v>1</v>
      </c>
      <c r="H440" s="43">
        <v>21.6</v>
      </c>
      <c r="I440" s="45">
        <v>70</v>
      </c>
    </row>
    <row r="441" spans="2:9" x14ac:dyDescent="0.25">
      <c r="B441" s="177"/>
      <c r="C441" s="261"/>
      <c r="D441" s="41" t="s">
        <v>360</v>
      </c>
      <c r="E441" s="41" t="s">
        <v>72</v>
      </c>
      <c r="F441" s="258">
        <v>41192</v>
      </c>
      <c r="G441" s="42">
        <v>1</v>
      </c>
      <c r="H441" s="43">
        <v>8.73</v>
      </c>
      <c r="I441" s="45">
        <v>30</v>
      </c>
    </row>
    <row r="442" spans="2:9" x14ac:dyDescent="0.25">
      <c r="B442" s="177"/>
      <c r="C442" s="261"/>
      <c r="D442" s="41" t="s">
        <v>565</v>
      </c>
      <c r="E442" s="41" t="s">
        <v>576</v>
      </c>
      <c r="F442" s="258">
        <v>41802</v>
      </c>
      <c r="G442" s="42">
        <v>1</v>
      </c>
      <c r="H442" s="43">
        <v>3.43</v>
      </c>
      <c r="I442" s="45">
        <v>10.16</v>
      </c>
    </row>
    <row r="443" spans="2:9" x14ac:dyDescent="0.25">
      <c r="B443" s="177"/>
      <c r="C443" s="261"/>
      <c r="D443" s="41" t="s">
        <v>528</v>
      </c>
      <c r="E443" s="41" t="s">
        <v>72</v>
      </c>
      <c r="F443" s="258">
        <v>41272</v>
      </c>
      <c r="G443" s="42">
        <v>1</v>
      </c>
      <c r="H443" s="43">
        <v>18.5</v>
      </c>
      <c r="I443" s="45">
        <v>69.680000000000007</v>
      </c>
    </row>
    <row r="444" spans="2:9" x14ac:dyDescent="0.25">
      <c r="B444" s="177"/>
      <c r="C444" s="261"/>
      <c r="D444" s="41" t="s">
        <v>578</v>
      </c>
      <c r="E444" s="41" t="s">
        <v>576</v>
      </c>
      <c r="F444" s="258">
        <v>41837</v>
      </c>
      <c r="G444" s="42">
        <v>1</v>
      </c>
      <c r="H444" s="43">
        <v>10.319000000000001</v>
      </c>
      <c r="I444" s="45">
        <v>39.033999999999999</v>
      </c>
    </row>
    <row r="445" spans="2:9" x14ac:dyDescent="0.25">
      <c r="B445" s="177"/>
      <c r="C445" s="261"/>
      <c r="D445" s="41" t="s">
        <v>385</v>
      </c>
      <c r="E445" s="41" t="s">
        <v>72</v>
      </c>
      <c r="F445" s="258">
        <v>41425</v>
      </c>
      <c r="G445" s="42">
        <v>1</v>
      </c>
      <c r="H445" s="43">
        <v>10.566000000000001</v>
      </c>
      <c r="I445" s="45">
        <v>32</v>
      </c>
    </row>
    <row r="446" spans="2:9" x14ac:dyDescent="0.25">
      <c r="B446" s="177"/>
      <c r="C446" s="261"/>
      <c r="D446" s="41" t="s">
        <v>572</v>
      </c>
      <c r="E446" s="41" t="s">
        <v>576</v>
      </c>
      <c r="F446" s="258">
        <v>41929</v>
      </c>
      <c r="G446" s="42">
        <v>1</v>
      </c>
      <c r="H446" s="43">
        <v>3.9780000000000002</v>
      </c>
      <c r="I446" s="45">
        <v>10.063000000000001</v>
      </c>
    </row>
    <row r="447" spans="2:9" x14ac:dyDescent="0.25">
      <c r="B447" s="177"/>
      <c r="C447" s="261"/>
      <c r="D447" s="41" t="s">
        <v>707</v>
      </c>
      <c r="E447" s="41" t="s">
        <v>72</v>
      </c>
      <c r="F447" s="258">
        <v>42296</v>
      </c>
      <c r="G447" s="42">
        <v>1</v>
      </c>
      <c r="H447" s="43">
        <v>23.3</v>
      </c>
      <c r="I447" s="45">
        <v>100</v>
      </c>
    </row>
    <row r="448" spans="2:9" x14ac:dyDescent="0.25">
      <c r="B448" s="177"/>
      <c r="C448" s="261"/>
      <c r="D448" s="41" t="s">
        <v>708</v>
      </c>
      <c r="E448" s="41" t="s">
        <v>72</v>
      </c>
      <c r="F448" s="258">
        <v>42292</v>
      </c>
      <c r="G448" s="42">
        <v>1</v>
      </c>
      <c r="H448" s="43">
        <v>3.77</v>
      </c>
      <c r="I448" s="45">
        <v>12.52</v>
      </c>
    </row>
    <row r="449" spans="2:9" x14ac:dyDescent="0.25">
      <c r="B449" s="177"/>
      <c r="C449" s="261"/>
      <c r="D449" s="41" t="s">
        <v>709</v>
      </c>
      <c r="E449" s="41" t="s">
        <v>72</v>
      </c>
      <c r="F449" s="258">
        <v>42305</v>
      </c>
      <c r="G449" s="42">
        <v>1</v>
      </c>
      <c r="H449" s="43">
        <v>10.050000000000001</v>
      </c>
      <c r="I449" s="45">
        <v>39.979999999999997</v>
      </c>
    </row>
    <row r="450" spans="2:9" x14ac:dyDescent="0.25">
      <c r="B450" s="177"/>
      <c r="C450" s="261"/>
      <c r="D450" s="41" t="s">
        <v>710</v>
      </c>
      <c r="E450" s="41" t="s">
        <v>72</v>
      </c>
      <c r="F450" s="258">
        <v>42292</v>
      </c>
      <c r="G450" s="42">
        <v>1</v>
      </c>
      <c r="H450" s="43">
        <v>23.125</v>
      </c>
      <c r="I450" s="45">
        <v>70</v>
      </c>
    </row>
    <row r="451" spans="2:9" x14ac:dyDescent="0.25">
      <c r="B451" s="177"/>
      <c r="C451" s="261"/>
      <c r="D451" s="41" t="s">
        <v>711</v>
      </c>
      <c r="E451" s="41" t="s">
        <v>72</v>
      </c>
      <c r="F451" s="258">
        <v>42047</v>
      </c>
      <c r="G451" s="42">
        <v>1</v>
      </c>
      <c r="H451" s="43">
        <v>9.18</v>
      </c>
      <c r="I451" s="45">
        <v>21.625</v>
      </c>
    </row>
    <row r="452" spans="2:9" x14ac:dyDescent="0.25">
      <c r="B452" s="177"/>
      <c r="C452" s="261"/>
      <c r="D452" s="41" t="s">
        <v>712</v>
      </c>
      <c r="E452" s="41" t="s">
        <v>72</v>
      </c>
      <c r="F452" s="258">
        <v>42302</v>
      </c>
      <c r="G452" s="42">
        <v>1</v>
      </c>
      <c r="H452" s="43">
        <v>7</v>
      </c>
      <c r="I452" s="45">
        <v>27</v>
      </c>
    </row>
    <row r="453" spans="2:9" x14ac:dyDescent="0.25">
      <c r="B453" s="177"/>
      <c r="C453" s="261"/>
      <c r="D453" s="41" t="s">
        <v>713</v>
      </c>
      <c r="E453" s="41" t="s">
        <v>72</v>
      </c>
      <c r="F453" s="258">
        <v>42301</v>
      </c>
      <c r="G453" s="42">
        <v>1</v>
      </c>
      <c r="H453" s="43">
        <v>8.84</v>
      </c>
      <c r="I453" s="45">
        <v>24.84</v>
      </c>
    </row>
    <row r="454" spans="2:9" x14ac:dyDescent="0.25">
      <c r="B454" s="177"/>
      <c r="C454" s="261"/>
      <c r="D454" s="41" t="s">
        <v>761</v>
      </c>
      <c r="E454" s="41" t="s">
        <v>72</v>
      </c>
      <c r="F454" s="257">
        <v>2016</v>
      </c>
      <c r="G454" s="42">
        <v>1</v>
      </c>
      <c r="H454" s="43">
        <v>3.089</v>
      </c>
      <c r="I454" s="45">
        <v>13.6</v>
      </c>
    </row>
    <row r="455" spans="2:9" x14ac:dyDescent="0.25">
      <c r="B455" s="177"/>
      <c r="C455" s="261"/>
      <c r="D455" s="41" t="s">
        <v>762</v>
      </c>
      <c r="E455" s="41" t="s">
        <v>72</v>
      </c>
      <c r="F455" s="257">
        <v>2016</v>
      </c>
      <c r="G455" s="42">
        <v>1</v>
      </c>
      <c r="H455" s="43">
        <v>15.013</v>
      </c>
      <c r="I455" s="45">
        <v>45.05</v>
      </c>
    </row>
    <row r="456" spans="2:9" ht="15.75" thickBot="1" x14ac:dyDescent="0.3">
      <c r="B456" s="177"/>
      <c r="C456" s="250"/>
      <c r="D456" s="41" t="s">
        <v>789</v>
      </c>
      <c r="E456" s="41" t="s">
        <v>72</v>
      </c>
      <c r="F456" s="258">
        <v>42888</v>
      </c>
      <c r="G456" s="42">
        <v>1</v>
      </c>
      <c r="H456" s="43">
        <v>17.38</v>
      </c>
      <c r="I456" s="45">
        <v>42.33</v>
      </c>
    </row>
    <row r="457" spans="2:9" ht="15.75" thickBot="1" x14ac:dyDescent="0.3">
      <c r="B457" s="177"/>
      <c r="C457" s="266" t="s">
        <v>622</v>
      </c>
      <c r="D457" s="264"/>
      <c r="E457" s="264"/>
      <c r="F457" s="259"/>
      <c r="G457" s="19">
        <v>38</v>
      </c>
      <c r="H457" s="20">
        <v>980.47699999999986</v>
      </c>
      <c r="I457" s="46">
        <v>3363.7620000000002</v>
      </c>
    </row>
    <row r="458" spans="2:9" x14ac:dyDescent="0.25">
      <c r="B458" s="15" t="s">
        <v>135</v>
      </c>
      <c r="C458" s="249" t="s">
        <v>54</v>
      </c>
      <c r="D458" s="41" t="s">
        <v>199</v>
      </c>
      <c r="E458" s="41" t="s">
        <v>72</v>
      </c>
      <c r="F458" s="258">
        <v>41460</v>
      </c>
      <c r="G458" s="42">
        <v>1</v>
      </c>
      <c r="H458" s="43">
        <v>29.303999999999998</v>
      </c>
      <c r="I458" s="45">
        <v>109</v>
      </c>
    </row>
    <row r="459" spans="2:9" x14ac:dyDescent="0.25">
      <c r="B459" s="177"/>
      <c r="C459" s="261"/>
      <c r="D459" s="41" t="s">
        <v>487</v>
      </c>
      <c r="E459" s="41" t="s">
        <v>72</v>
      </c>
      <c r="F459" s="258">
        <v>41258</v>
      </c>
      <c r="G459" s="42">
        <v>1</v>
      </c>
      <c r="H459" s="43">
        <v>4.42</v>
      </c>
      <c r="I459" s="45">
        <v>13.65</v>
      </c>
    </row>
    <row r="460" spans="2:9" x14ac:dyDescent="0.25">
      <c r="B460" s="177"/>
      <c r="C460" s="261"/>
      <c r="D460" s="41" t="s">
        <v>402</v>
      </c>
      <c r="E460" s="41" t="s">
        <v>72</v>
      </c>
      <c r="F460" s="257">
        <v>2010</v>
      </c>
      <c r="G460" s="42">
        <v>1</v>
      </c>
      <c r="H460" s="43">
        <v>91.4</v>
      </c>
      <c r="I460" s="45">
        <v>360</v>
      </c>
    </row>
    <row r="461" spans="2:9" x14ac:dyDescent="0.25">
      <c r="B461" s="177"/>
      <c r="C461" s="261"/>
      <c r="D461" s="41" t="s">
        <v>574</v>
      </c>
      <c r="E461" s="41" t="s">
        <v>576</v>
      </c>
      <c r="F461" s="258">
        <v>41927</v>
      </c>
      <c r="G461" s="42">
        <v>1</v>
      </c>
      <c r="H461" s="43">
        <v>2.36</v>
      </c>
      <c r="I461" s="45">
        <v>9.66</v>
      </c>
    </row>
    <row r="462" spans="2:9" x14ac:dyDescent="0.25">
      <c r="B462" s="177"/>
      <c r="C462" s="261"/>
      <c r="D462" s="41" t="s">
        <v>575</v>
      </c>
      <c r="E462" s="41" t="s">
        <v>576</v>
      </c>
      <c r="F462" s="258">
        <v>41992</v>
      </c>
      <c r="G462" s="42">
        <v>1</v>
      </c>
      <c r="H462" s="43">
        <v>8.82</v>
      </c>
      <c r="I462" s="45">
        <v>32.543999999999997</v>
      </c>
    </row>
    <row r="463" spans="2:9" x14ac:dyDescent="0.25">
      <c r="B463" s="177"/>
      <c r="C463" s="261"/>
      <c r="D463" s="41" t="s">
        <v>178</v>
      </c>
      <c r="E463" s="41" t="s">
        <v>72</v>
      </c>
      <c r="F463" s="257">
        <v>1961</v>
      </c>
      <c r="G463" s="42">
        <v>1</v>
      </c>
      <c r="H463" s="43">
        <v>24.94</v>
      </c>
      <c r="I463" s="45">
        <v>110</v>
      </c>
    </row>
    <row r="464" spans="2:9" x14ac:dyDescent="0.25">
      <c r="B464" s="177"/>
      <c r="C464" s="261"/>
      <c r="D464" s="41" t="s">
        <v>285</v>
      </c>
      <c r="E464" s="41" t="s">
        <v>72</v>
      </c>
      <c r="F464" s="258">
        <v>40688</v>
      </c>
      <c r="G464" s="42">
        <v>1</v>
      </c>
      <c r="H464" s="43">
        <v>25.2</v>
      </c>
      <c r="I464" s="45">
        <v>126</v>
      </c>
    </row>
    <row r="465" spans="2:9" x14ac:dyDescent="0.25">
      <c r="B465" s="177"/>
      <c r="C465" s="261"/>
      <c r="D465" s="41" t="s">
        <v>426</v>
      </c>
      <c r="E465" s="41" t="s">
        <v>72</v>
      </c>
      <c r="F465" s="257">
        <v>2010</v>
      </c>
      <c r="G465" s="42">
        <v>1</v>
      </c>
      <c r="H465" s="43">
        <v>9.5</v>
      </c>
      <c r="I465" s="45">
        <v>40</v>
      </c>
    </row>
    <row r="466" spans="2:9" x14ac:dyDescent="0.25">
      <c r="B466" s="177"/>
      <c r="C466" s="261"/>
      <c r="D466" s="41" t="s">
        <v>562</v>
      </c>
      <c r="E466" s="41" t="s">
        <v>576</v>
      </c>
      <c r="F466" s="258">
        <v>41836</v>
      </c>
      <c r="G466" s="42">
        <v>1</v>
      </c>
      <c r="H466" s="43">
        <v>13.5</v>
      </c>
      <c r="I466" s="45">
        <v>46.89</v>
      </c>
    </row>
    <row r="467" spans="2:9" x14ac:dyDescent="0.25">
      <c r="B467" s="177"/>
      <c r="C467" s="261"/>
      <c r="D467" s="41" t="s">
        <v>530</v>
      </c>
      <c r="E467" s="41" t="s">
        <v>72</v>
      </c>
      <c r="F467" s="257">
        <v>2010</v>
      </c>
      <c r="G467" s="42">
        <v>1</v>
      </c>
      <c r="H467" s="43">
        <v>62.15</v>
      </c>
      <c r="I467" s="45">
        <v>156</v>
      </c>
    </row>
    <row r="468" spans="2:9" x14ac:dyDescent="0.25">
      <c r="B468" s="177"/>
      <c r="C468" s="261"/>
      <c r="D468" s="41" t="s">
        <v>531</v>
      </c>
      <c r="E468" s="41" t="s">
        <v>72</v>
      </c>
      <c r="F468" s="258">
        <v>41541</v>
      </c>
      <c r="G468" s="42">
        <v>1</v>
      </c>
      <c r="H468" s="43">
        <v>19.690000000000001</v>
      </c>
      <c r="I468" s="45">
        <v>100.646</v>
      </c>
    </row>
    <row r="469" spans="2:9" x14ac:dyDescent="0.25">
      <c r="B469" s="177"/>
      <c r="C469" s="261"/>
      <c r="D469" s="41" t="s">
        <v>570</v>
      </c>
      <c r="E469" s="41" t="s">
        <v>576</v>
      </c>
      <c r="F469" s="258">
        <v>42004</v>
      </c>
      <c r="G469" s="42">
        <v>1</v>
      </c>
      <c r="H469" s="43">
        <v>3.72</v>
      </c>
      <c r="I469" s="45">
        <v>14.47</v>
      </c>
    </row>
    <row r="470" spans="2:9" x14ac:dyDescent="0.25">
      <c r="B470" s="177"/>
      <c r="C470" s="261"/>
      <c r="D470" s="41" t="s">
        <v>383</v>
      </c>
      <c r="E470" s="41" t="s">
        <v>72</v>
      </c>
      <c r="F470" s="258">
        <v>41541</v>
      </c>
      <c r="G470" s="42">
        <v>1</v>
      </c>
      <c r="H470" s="43">
        <v>40.24</v>
      </c>
      <c r="I470" s="45">
        <v>180</v>
      </c>
    </row>
    <row r="471" spans="2:9" ht="15.75" thickBot="1" x14ac:dyDescent="0.3">
      <c r="B471" s="177"/>
      <c r="C471" s="250"/>
      <c r="D471" s="41" t="s">
        <v>763</v>
      </c>
      <c r="E471" s="41" t="s">
        <v>576</v>
      </c>
      <c r="F471" s="257">
        <v>2016</v>
      </c>
      <c r="G471" s="42">
        <v>1</v>
      </c>
      <c r="H471" s="43">
        <v>7.6</v>
      </c>
      <c r="I471" s="45">
        <v>34.54</v>
      </c>
    </row>
    <row r="472" spans="2:9" ht="15.75" thickBot="1" x14ac:dyDescent="0.3">
      <c r="B472" s="177"/>
      <c r="C472" s="266" t="s">
        <v>623</v>
      </c>
      <c r="D472" s="264"/>
      <c r="E472" s="264"/>
      <c r="F472" s="259"/>
      <c r="G472" s="19">
        <v>14</v>
      </c>
      <c r="H472" s="20">
        <v>342.84400000000005</v>
      </c>
      <c r="I472" s="46">
        <v>1333.4</v>
      </c>
    </row>
    <row r="473" spans="2:9" x14ac:dyDescent="0.25">
      <c r="B473" s="15" t="s">
        <v>112</v>
      </c>
      <c r="C473" s="249" t="s">
        <v>9</v>
      </c>
      <c r="D473" s="41" t="s">
        <v>211</v>
      </c>
      <c r="E473" s="41" t="s">
        <v>72</v>
      </c>
      <c r="F473" s="257">
        <v>2010</v>
      </c>
      <c r="G473" s="42">
        <v>1</v>
      </c>
      <c r="H473" s="43">
        <v>12.41</v>
      </c>
      <c r="I473" s="45">
        <v>45.76</v>
      </c>
    </row>
    <row r="474" spans="2:9" x14ac:dyDescent="0.25">
      <c r="B474" s="177"/>
      <c r="C474" s="261"/>
      <c r="D474" s="41" t="s">
        <v>391</v>
      </c>
      <c r="E474" s="41" t="s">
        <v>72</v>
      </c>
      <c r="F474" s="258">
        <v>41137</v>
      </c>
      <c r="G474" s="42">
        <v>1</v>
      </c>
      <c r="H474" s="43">
        <v>32.409999999999997</v>
      </c>
      <c r="I474" s="45">
        <v>77.66</v>
      </c>
    </row>
    <row r="475" spans="2:9" x14ac:dyDescent="0.25">
      <c r="B475" s="177"/>
      <c r="C475" s="261"/>
      <c r="D475" s="41" t="s">
        <v>226</v>
      </c>
      <c r="E475" s="41" t="s">
        <v>72</v>
      </c>
      <c r="F475" s="257">
        <v>2008</v>
      </c>
      <c r="G475" s="42">
        <v>1</v>
      </c>
      <c r="H475" s="43">
        <v>11</v>
      </c>
      <c r="I475" s="45">
        <v>47.33</v>
      </c>
    </row>
    <row r="476" spans="2:9" x14ac:dyDescent="0.25">
      <c r="B476" s="177"/>
      <c r="C476" s="261"/>
      <c r="D476" s="41" t="s">
        <v>228</v>
      </c>
      <c r="E476" s="41" t="s">
        <v>72</v>
      </c>
      <c r="F476" s="257">
        <v>2009</v>
      </c>
      <c r="G476" s="42">
        <v>1</v>
      </c>
      <c r="H476" s="43">
        <v>16.206</v>
      </c>
      <c r="I476" s="45">
        <v>59.927999999999997</v>
      </c>
    </row>
    <row r="477" spans="2:9" x14ac:dyDescent="0.25">
      <c r="B477" s="177"/>
      <c r="C477" s="261"/>
      <c r="D477" s="41" t="s">
        <v>237</v>
      </c>
      <c r="E477" s="41" t="s">
        <v>72</v>
      </c>
      <c r="F477" s="258">
        <v>41382</v>
      </c>
      <c r="G477" s="42">
        <v>1</v>
      </c>
      <c r="H477" s="43">
        <v>7.77</v>
      </c>
      <c r="I477" s="45">
        <v>31.17</v>
      </c>
    </row>
    <row r="478" spans="2:9" x14ac:dyDescent="0.25">
      <c r="B478" s="177"/>
      <c r="C478" s="261"/>
      <c r="D478" s="41" t="s">
        <v>249</v>
      </c>
      <c r="E478" s="41" t="s">
        <v>72</v>
      </c>
      <c r="F478" s="258">
        <v>41348</v>
      </c>
      <c r="G478" s="42">
        <v>1</v>
      </c>
      <c r="H478" s="43">
        <v>19.04</v>
      </c>
      <c r="I478" s="45">
        <v>35.79</v>
      </c>
    </row>
    <row r="479" spans="2:9" x14ac:dyDescent="0.25">
      <c r="B479" s="177"/>
      <c r="C479" s="261"/>
      <c r="D479" s="41" t="s">
        <v>257</v>
      </c>
      <c r="E479" s="41" t="s">
        <v>72</v>
      </c>
      <c r="F479" s="258">
        <v>40458</v>
      </c>
      <c r="G479" s="42">
        <v>1</v>
      </c>
      <c r="H479" s="43">
        <v>22.5</v>
      </c>
      <c r="I479" s="45">
        <v>86.97</v>
      </c>
    </row>
    <row r="480" spans="2:9" x14ac:dyDescent="0.25">
      <c r="B480" s="177"/>
      <c r="C480" s="261"/>
      <c r="D480" s="41" t="s">
        <v>258</v>
      </c>
      <c r="E480" s="41" t="s">
        <v>72</v>
      </c>
      <c r="F480" s="258">
        <v>40333</v>
      </c>
      <c r="G480" s="42">
        <v>1</v>
      </c>
      <c r="H480" s="43">
        <v>45</v>
      </c>
      <c r="I480" s="45">
        <v>125</v>
      </c>
    </row>
    <row r="481" spans="2:9" x14ac:dyDescent="0.25">
      <c r="B481" s="177"/>
      <c r="C481" s="261"/>
      <c r="D481" s="41" t="s">
        <v>153</v>
      </c>
      <c r="E481" s="41" t="s">
        <v>72</v>
      </c>
      <c r="F481" s="257">
        <v>1984</v>
      </c>
      <c r="G481" s="42">
        <v>1</v>
      </c>
      <c r="H481" s="43">
        <v>0.29099999999999998</v>
      </c>
      <c r="I481" s="45">
        <v>1</v>
      </c>
    </row>
    <row r="482" spans="2:9" x14ac:dyDescent="0.25">
      <c r="B482" s="177"/>
      <c r="C482" s="261"/>
      <c r="D482" s="41" t="s">
        <v>508</v>
      </c>
      <c r="E482" s="41" t="s">
        <v>72</v>
      </c>
      <c r="F482" s="257">
        <v>2009</v>
      </c>
      <c r="G482" s="42">
        <v>1</v>
      </c>
      <c r="H482" s="43">
        <v>8.48</v>
      </c>
      <c r="I482" s="45">
        <v>32.47</v>
      </c>
    </row>
    <row r="483" spans="2:9" x14ac:dyDescent="0.25">
      <c r="B483" s="177"/>
      <c r="C483" s="261"/>
      <c r="D483" s="41" t="s">
        <v>324</v>
      </c>
      <c r="E483" s="41" t="s">
        <v>72</v>
      </c>
      <c r="F483" s="257">
        <v>2010</v>
      </c>
      <c r="G483" s="42">
        <v>1</v>
      </c>
      <c r="H483" s="43">
        <v>24.2</v>
      </c>
      <c r="I483" s="45">
        <v>57.3</v>
      </c>
    </row>
    <row r="484" spans="2:9" x14ac:dyDescent="0.25">
      <c r="B484" s="177"/>
      <c r="C484" s="261"/>
      <c r="D484" s="41" t="s">
        <v>335</v>
      </c>
      <c r="E484" s="41" t="s">
        <v>72</v>
      </c>
      <c r="F484" s="258">
        <v>41015</v>
      </c>
      <c r="G484" s="42">
        <v>1</v>
      </c>
      <c r="H484" s="43">
        <v>26.6</v>
      </c>
      <c r="I484" s="45">
        <v>58.49</v>
      </c>
    </row>
    <row r="485" spans="2:9" x14ac:dyDescent="0.25">
      <c r="B485" s="177"/>
      <c r="C485" s="261"/>
      <c r="D485" s="41" t="s">
        <v>377</v>
      </c>
      <c r="E485" s="41" t="s">
        <v>72</v>
      </c>
      <c r="F485" s="258">
        <v>41523</v>
      </c>
      <c r="G485" s="42">
        <v>1</v>
      </c>
      <c r="H485" s="43">
        <v>4.67</v>
      </c>
      <c r="I485" s="45">
        <v>20.87</v>
      </c>
    </row>
    <row r="486" spans="2:9" x14ac:dyDescent="0.25">
      <c r="B486" s="177"/>
      <c r="C486" s="261"/>
      <c r="D486" s="41" t="s">
        <v>714</v>
      </c>
      <c r="E486" s="41" t="s">
        <v>69</v>
      </c>
      <c r="F486" s="258">
        <v>42348</v>
      </c>
      <c r="G486" s="42">
        <v>1</v>
      </c>
      <c r="H486" s="43">
        <v>332.18</v>
      </c>
      <c r="I486" s="45">
        <v>1026</v>
      </c>
    </row>
    <row r="487" spans="2:9" x14ac:dyDescent="0.25">
      <c r="B487" s="177"/>
      <c r="C487" s="261"/>
      <c r="D487" s="41" t="s">
        <v>715</v>
      </c>
      <c r="E487" s="41" t="s">
        <v>72</v>
      </c>
      <c r="F487" s="258">
        <v>42306</v>
      </c>
      <c r="G487" s="42">
        <v>1</v>
      </c>
      <c r="H487" s="43">
        <v>1.9550000000000001</v>
      </c>
      <c r="I487" s="45">
        <v>6.65</v>
      </c>
    </row>
    <row r="488" spans="2:9" x14ac:dyDescent="0.25">
      <c r="B488" s="177"/>
      <c r="C488" s="261"/>
      <c r="D488" s="41" t="s">
        <v>764</v>
      </c>
      <c r="E488" s="41" t="s">
        <v>72</v>
      </c>
      <c r="F488" s="257">
        <v>2016</v>
      </c>
      <c r="G488" s="42">
        <v>1</v>
      </c>
      <c r="H488" s="43">
        <v>9.782</v>
      </c>
      <c r="I488" s="45">
        <v>32.96</v>
      </c>
    </row>
    <row r="489" spans="2:9" x14ac:dyDescent="0.25">
      <c r="B489" s="177"/>
      <c r="C489" s="261"/>
      <c r="D489" s="41" t="s">
        <v>766</v>
      </c>
      <c r="E489" s="41" t="s">
        <v>72</v>
      </c>
      <c r="F489" s="257">
        <v>2016</v>
      </c>
      <c r="G489" s="42">
        <v>1</v>
      </c>
      <c r="H489" s="43">
        <v>15.02</v>
      </c>
      <c r="I489" s="45">
        <v>40.119999999999997</v>
      </c>
    </row>
    <row r="490" spans="2:9" x14ac:dyDescent="0.25">
      <c r="B490" s="177"/>
      <c r="C490" s="261"/>
      <c r="D490" s="41" t="s">
        <v>765</v>
      </c>
      <c r="E490" s="41" t="s">
        <v>72</v>
      </c>
      <c r="F490" s="257">
        <v>2016</v>
      </c>
      <c r="G490" s="42">
        <v>1</v>
      </c>
      <c r="H490" s="43">
        <v>6.2</v>
      </c>
      <c r="I490" s="45">
        <v>20.149999999999999</v>
      </c>
    </row>
    <row r="491" spans="2:9" x14ac:dyDescent="0.25">
      <c r="B491" s="177"/>
      <c r="C491" s="261"/>
      <c r="D491" s="41" t="s">
        <v>767</v>
      </c>
      <c r="E491" s="41" t="s">
        <v>72</v>
      </c>
      <c r="F491" s="257">
        <v>2016</v>
      </c>
      <c r="G491" s="42">
        <v>1</v>
      </c>
      <c r="H491" s="43">
        <v>7.1</v>
      </c>
      <c r="I491" s="45">
        <v>21.46</v>
      </c>
    </row>
    <row r="492" spans="2:9" x14ac:dyDescent="0.25">
      <c r="B492" s="177"/>
      <c r="C492" s="261"/>
      <c r="D492" s="41" t="s">
        <v>790</v>
      </c>
      <c r="E492" s="41" t="s">
        <v>72</v>
      </c>
      <c r="F492" s="258">
        <v>43035</v>
      </c>
      <c r="G492" s="42">
        <v>1</v>
      </c>
      <c r="H492" s="43">
        <v>14.52</v>
      </c>
      <c r="I492" s="45">
        <v>50.83</v>
      </c>
    </row>
    <row r="493" spans="2:9" x14ac:dyDescent="0.25">
      <c r="B493" s="177"/>
      <c r="C493" s="261"/>
      <c r="D493" s="41" t="s">
        <v>791</v>
      </c>
      <c r="E493" s="41" t="s">
        <v>72</v>
      </c>
      <c r="F493" s="258">
        <v>43049</v>
      </c>
      <c r="G493" s="42">
        <v>1</v>
      </c>
      <c r="H493" s="43">
        <v>7.9</v>
      </c>
      <c r="I493" s="45">
        <v>24.03</v>
      </c>
    </row>
    <row r="494" spans="2:9" ht="15.75" thickBot="1" x14ac:dyDescent="0.3">
      <c r="B494" s="177"/>
      <c r="C494" s="250"/>
      <c r="D494" s="41" t="s">
        <v>792</v>
      </c>
      <c r="E494" s="41" t="s">
        <v>72</v>
      </c>
      <c r="F494" s="258">
        <v>43039</v>
      </c>
      <c r="G494" s="42">
        <v>1</v>
      </c>
      <c r="H494" s="43">
        <v>25.634</v>
      </c>
      <c r="I494" s="45">
        <v>81.72</v>
      </c>
    </row>
    <row r="495" spans="2:9" ht="15.75" thickBot="1" x14ac:dyDescent="0.3">
      <c r="B495" s="178"/>
      <c r="C495" s="263" t="s">
        <v>624</v>
      </c>
      <c r="D495" s="264"/>
      <c r="E495" s="264"/>
      <c r="F495" s="259"/>
      <c r="G495" s="19">
        <v>22</v>
      </c>
      <c r="H495" s="20">
        <v>650.86800000000005</v>
      </c>
      <c r="I495" s="46">
        <v>1983.6580000000001</v>
      </c>
    </row>
    <row r="496" spans="2:9" x14ac:dyDescent="0.25">
      <c r="B496" s="15" t="s">
        <v>113</v>
      </c>
      <c r="C496" s="249" t="s">
        <v>31</v>
      </c>
      <c r="D496" s="41" t="s">
        <v>473</v>
      </c>
      <c r="E496" s="41" t="s">
        <v>69</v>
      </c>
      <c r="F496" s="257">
        <v>2008</v>
      </c>
      <c r="G496" s="42">
        <v>1</v>
      </c>
      <c r="H496" s="43">
        <v>101.94</v>
      </c>
      <c r="I496" s="45">
        <v>315</v>
      </c>
    </row>
    <row r="497" spans="2:9" x14ac:dyDescent="0.25">
      <c r="B497" s="177"/>
      <c r="C497" s="261"/>
      <c r="D497" s="41" t="s">
        <v>539</v>
      </c>
      <c r="E497" s="41" t="s">
        <v>72</v>
      </c>
      <c r="F497" s="258">
        <v>41794</v>
      </c>
      <c r="G497" s="42">
        <v>1</v>
      </c>
      <c r="H497" s="43">
        <v>0.495</v>
      </c>
      <c r="I497" s="45">
        <v>1.5</v>
      </c>
    </row>
    <row r="498" spans="2:9" x14ac:dyDescent="0.25">
      <c r="B498" s="177"/>
      <c r="C498" s="261"/>
      <c r="D498" s="41" t="s">
        <v>224</v>
      </c>
      <c r="E498" s="41" t="s">
        <v>72</v>
      </c>
      <c r="F498" s="258">
        <v>41060</v>
      </c>
      <c r="G498" s="42">
        <v>1</v>
      </c>
      <c r="H498" s="43">
        <v>68.861999999999995</v>
      </c>
      <c r="I498" s="45">
        <v>192</v>
      </c>
    </row>
    <row r="499" spans="2:9" x14ac:dyDescent="0.25">
      <c r="B499" s="177"/>
      <c r="C499" s="261"/>
      <c r="D499" s="41" t="s">
        <v>246</v>
      </c>
      <c r="E499" s="41" t="s">
        <v>72</v>
      </c>
      <c r="F499" s="258">
        <v>41435</v>
      </c>
      <c r="G499" s="42">
        <v>1</v>
      </c>
      <c r="H499" s="43">
        <v>13</v>
      </c>
      <c r="I499" s="45">
        <v>45</v>
      </c>
    </row>
    <row r="500" spans="2:9" x14ac:dyDescent="0.25">
      <c r="B500" s="177"/>
      <c r="C500" s="261"/>
      <c r="D500" s="41" t="s">
        <v>265</v>
      </c>
      <c r="E500" s="41" t="s">
        <v>72</v>
      </c>
      <c r="F500" s="258">
        <v>41213</v>
      </c>
      <c r="G500" s="42">
        <v>1</v>
      </c>
      <c r="H500" s="43">
        <v>19.75</v>
      </c>
      <c r="I500" s="45">
        <v>36</v>
      </c>
    </row>
    <row r="501" spans="2:9" x14ac:dyDescent="0.25">
      <c r="B501" s="177"/>
      <c r="C501" s="261"/>
      <c r="D501" s="41" t="s">
        <v>276</v>
      </c>
      <c r="E501" s="41" t="s">
        <v>72</v>
      </c>
      <c r="F501" s="258">
        <v>41515</v>
      </c>
      <c r="G501" s="42">
        <v>1</v>
      </c>
      <c r="H501" s="43">
        <v>13.58</v>
      </c>
      <c r="I501" s="45">
        <v>32.07</v>
      </c>
    </row>
    <row r="502" spans="2:9" x14ac:dyDescent="0.25">
      <c r="B502" s="177"/>
      <c r="C502" s="261"/>
      <c r="D502" s="41" t="s">
        <v>317</v>
      </c>
      <c r="E502" s="41" t="s">
        <v>72</v>
      </c>
      <c r="F502" s="258">
        <v>41467</v>
      </c>
      <c r="G502" s="42">
        <v>1</v>
      </c>
      <c r="H502" s="43">
        <v>14.66</v>
      </c>
      <c r="I502" s="45">
        <v>60</v>
      </c>
    </row>
    <row r="503" spans="2:9" ht="15.75" thickBot="1" x14ac:dyDescent="0.3">
      <c r="B503" s="177"/>
      <c r="C503" s="250"/>
      <c r="D503" s="41" t="s">
        <v>518</v>
      </c>
      <c r="E503" s="41" t="s">
        <v>72</v>
      </c>
      <c r="F503" s="258">
        <v>41354</v>
      </c>
      <c r="G503" s="42">
        <v>1</v>
      </c>
      <c r="H503" s="43">
        <v>6.63</v>
      </c>
      <c r="I503" s="45">
        <v>30</v>
      </c>
    </row>
    <row r="504" spans="2:9" ht="15.75" thickBot="1" x14ac:dyDescent="0.3">
      <c r="B504" s="177"/>
      <c r="C504" s="266" t="s">
        <v>625</v>
      </c>
      <c r="D504" s="264"/>
      <c r="E504" s="264"/>
      <c r="F504" s="259"/>
      <c r="G504" s="19">
        <v>8</v>
      </c>
      <c r="H504" s="20">
        <v>238.917</v>
      </c>
      <c r="I504" s="46">
        <v>711.57</v>
      </c>
    </row>
    <row r="505" spans="2:9" x14ac:dyDescent="0.25">
      <c r="B505" s="15" t="s">
        <v>114</v>
      </c>
      <c r="C505" s="249" t="s">
        <v>27</v>
      </c>
      <c r="D505" s="41" t="s">
        <v>469</v>
      </c>
      <c r="E505" s="41" t="s">
        <v>72</v>
      </c>
      <c r="F505" s="257">
        <v>2006</v>
      </c>
      <c r="G505" s="42">
        <v>1</v>
      </c>
      <c r="H505" s="43">
        <v>27.27</v>
      </c>
      <c r="I505" s="45">
        <v>86.39</v>
      </c>
    </row>
    <row r="506" spans="2:9" x14ac:dyDescent="0.25">
      <c r="B506" s="177"/>
      <c r="C506" s="261"/>
      <c r="D506" s="41" t="s">
        <v>474</v>
      </c>
      <c r="E506" s="41" t="s">
        <v>72</v>
      </c>
      <c r="F506" s="258">
        <v>41257</v>
      </c>
      <c r="G506" s="42">
        <v>1</v>
      </c>
      <c r="H506" s="43">
        <v>16.32</v>
      </c>
      <c r="I506" s="45">
        <v>42.14</v>
      </c>
    </row>
    <row r="507" spans="2:9" x14ac:dyDescent="0.25">
      <c r="B507" s="177"/>
      <c r="C507" s="261"/>
      <c r="D507" s="41" t="s">
        <v>543</v>
      </c>
      <c r="E507" s="41" t="s">
        <v>69</v>
      </c>
      <c r="F507" s="258">
        <v>41789</v>
      </c>
      <c r="G507" s="42">
        <v>1</v>
      </c>
      <c r="H507" s="43">
        <v>244.83</v>
      </c>
      <c r="I507" s="45">
        <v>842.1</v>
      </c>
    </row>
    <row r="508" spans="2:9" x14ac:dyDescent="0.25">
      <c r="B508" s="177"/>
      <c r="C508" s="261"/>
      <c r="D508" s="41" t="s">
        <v>418</v>
      </c>
      <c r="E508" s="41" t="s">
        <v>72</v>
      </c>
      <c r="F508" s="258">
        <v>41167</v>
      </c>
      <c r="G508" s="42">
        <v>1</v>
      </c>
      <c r="H508" s="43">
        <v>3.6579999999999999</v>
      </c>
      <c r="I508" s="45">
        <v>11</v>
      </c>
    </row>
    <row r="509" spans="2:9" x14ac:dyDescent="0.25">
      <c r="B509" s="177"/>
      <c r="C509" s="261"/>
      <c r="D509" s="41" t="s">
        <v>260</v>
      </c>
      <c r="E509" s="41" t="s">
        <v>72</v>
      </c>
      <c r="F509" s="258">
        <v>41205</v>
      </c>
      <c r="G509" s="42">
        <v>1</v>
      </c>
      <c r="H509" s="43">
        <v>9.33</v>
      </c>
      <c r="I509" s="45">
        <v>42.42</v>
      </c>
    </row>
    <row r="510" spans="2:9" x14ac:dyDescent="0.25">
      <c r="B510" s="177"/>
      <c r="C510" s="261"/>
      <c r="D510" s="41" t="s">
        <v>268</v>
      </c>
      <c r="E510" s="41" t="s">
        <v>72</v>
      </c>
      <c r="F510" s="258">
        <v>41425</v>
      </c>
      <c r="G510" s="42">
        <v>1</v>
      </c>
      <c r="H510" s="43">
        <v>6.8659999999999997</v>
      </c>
      <c r="I510" s="45">
        <v>25.8</v>
      </c>
    </row>
    <row r="511" spans="2:9" x14ac:dyDescent="0.25">
      <c r="B511" s="177"/>
      <c r="C511" s="261"/>
      <c r="D511" s="41" t="s">
        <v>422</v>
      </c>
      <c r="E511" s="41" t="s">
        <v>69</v>
      </c>
      <c r="F511" s="258">
        <v>40991</v>
      </c>
      <c r="G511" s="42">
        <v>1</v>
      </c>
      <c r="H511" s="43">
        <v>96</v>
      </c>
      <c r="I511" s="45">
        <v>314</v>
      </c>
    </row>
    <row r="512" spans="2:9" x14ac:dyDescent="0.25">
      <c r="B512" s="177"/>
      <c r="C512" s="261"/>
      <c r="D512" s="41" t="s">
        <v>556</v>
      </c>
      <c r="E512" s="41" t="s">
        <v>576</v>
      </c>
      <c r="F512" s="258">
        <v>41751</v>
      </c>
      <c r="G512" s="42">
        <v>1</v>
      </c>
      <c r="H512" s="43">
        <v>7.19</v>
      </c>
      <c r="I512" s="45">
        <v>25.22</v>
      </c>
    </row>
    <row r="513" spans="2:9" x14ac:dyDescent="0.25">
      <c r="B513" s="177"/>
      <c r="C513" s="261"/>
      <c r="D513" s="41" t="s">
        <v>292</v>
      </c>
      <c r="E513" s="41" t="s">
        <v>72</v>
      </c>
      <c r="F513" s="257">
        <v>2009</v>
      </c>
      <c r="G513" s="42">
        <v>1</v>
      </c>
      <c r="H513" s="43">
        <v>10.8</v>
      </c>
      <c r="I513" s="45">
        <v>38.56</v>
      </c>
    </row>
    <row r="514" spans="2:9" x14ac:dyDescent="0.25">
      <c r="B514" s="177"/>
      <c r="C514" s="261"/>
      <c r="D514" s="41" t="s">
        <v>296</v>
      </c>
      <c r="E514" s="41" t="s">
        <v>72</v>
      </c>
      <c r="F514" s="258">
        <v>40682</v>
      </c>
      <c r="G514" s="42">
        <v>1</v>
      </c>
      <c r="H514" s="43">
        <v>3.84</v>
      </c>
      <c r="I514" s="45">
        <v>21.56</v>
      </c>
    </row>
    <row r="515" spans="2:9" x14ac:dyDescent="0.25">
      <c r="B515" s="177"/>
      <c r="C515" s="261"/>
      <c r="D515" s="41" t="s">
        <v>511</v>
      </c>
      <c r="E515" s="41" t="s">
        <v>72</v>
      </c>
      <c r="F515" s="258">
        <v>40697</v>
      </c>
      <c r="G515" s="42">
        <v>1</v>
      </c>
      <c r="H515" s="43">
        <v>3.08</v>
      </c>
      <c r="I515" s="45">
        <v>18.97</v>
      </c>
    </row>
    <row r="516" spans="2:9" x14ac:dyDescent="0.25">
      <c r="B516" s="177"/>
      <c r="C516" s="261"/>
      <c r="D516" s="41" t="s">
        <v>512</v>
      </c>
      <c r="E516" s="41" t="s">
        <v>72</v>
      </c>
      <c r="F516" s="258">
        <v>40871</v>
      </c>
      <c r="G516" s="42">
        <v>1</v>
      </c>
      <c r="H516" s="43">
        <v>10.35</v>
      </c>
      <c r="I516" s="45">
        <v>57.76</v>
      </c>
    </row>
    <row r="517" spans="2:9" x14ac:dyDescent="0.25">
      <c r="B517" s="177"/>
      <c r="C517" s="261"/>
      <c r="D517" s="41" t="s">
        <v>513</v>
      </c>
      <c r="E517" s="41" t="s">
        <v>72</v>
      </c>
      <c r="F517" s="258">
        <v>40760</v>
      </c>
      <c r="G517" s="42">
        <v>1</v>
      </c>
      <c r="H517" s="43">
        <v>4.5999999999999996</v>
      </c>
      <c r="I517" s="45">
        <v>21.62</v>
      </c>
    </row>
    <row r="518" spans="2:9" x14ac:dyDescent="0.25">
      <c r="B518" s="177"/>
      <c r="C518" s="261"/>
      <c r="D518" s="41" t="s">
        <v>333</v>
      </c>
      <c r="E518" s="41" t="s">
        <v>72</v>
      </c>
      <c r="F518" s="258">
        <v>41635</v>
      </c>
      <c r="G518" s="42">
        <v>1</v>
      </c>
      <c r="H518" s="43">
        <v>36.380000000000003</v>
      </c>
      <c r="I518" s="45">
        <v>83.83</v>
      </c>
    </row>
    <row r="519" spans="2:9" x14ac:dyDescent="0.25">
      <c r="B519" s="177"/>
      <c r="C519" s="261"/>
      <c r="D519" s="41" t="s">
        <v>350</v>
      </c>
      <c r="E519" s="41" t="s">
        <v>72</v>
      </c>
      <c r="F519" s="258">
        <v>41005</v>
      </c>
      <c r="G519" s="42">
        <v>1</v>
      </c>
      <c r="H519" s="43">
        <v>18</v>
      </c>
      <c r="I519" s="45">
        <v>68.930000000000007</v>
      </c>
    </row>
    <row r="520" spans="2:9" x14ac:dyDescent="0.25">
      <c r="B520" s="177"/>
      <c r="C520" s="261"/>
      <c r="D520" s="41" t="s">
        <v>566</v>
      </c>
      <c r="E520" s="41" t="s">
        <v>576</v>
      </c>
      <c r="F520" s="258">
        <v>41772</v>
      </c>
      <c r="G520" s="42">
        <v>1</v>
      </c>
      <c r="H520" s="43">
        <v>7.39</v>
      </c>
      <c r="I520" s="45">
        <v>14.03</v>
      </c>
    </row>
    <row r="521" spans="2:9" x14ac:dyDescent="0.25">
      <c r="B521" s="177"/>
      <c r="C521" s="261"/>
      <c r="D521" s="41" t="s">
        <v>529</v>
      </c>
      <c r="E521" s="41" t="s">
        <v>72</v>
      </c>
      <c r="F521" s="258">
        <v>40999</v>
      </c>
      <c r="G521" s="42">
        <v>1</v>
      </c>
      <c r="H521" s="43">
        <v>16.66</v>
      </c>
      <c r="I521" s="45">
        <v>49.23</v>
      </c>
    </row>
    <row r="522" spans="2:9" x14ac:dyDescent="0.25">
      <c r="B522" s="177"/>
      <c r="C522" s="261"/>
      <c r="D522" s="41" t="s">
        <v>380</v>
      </c>
      <c r="E522" s="41" t="s">
        <v>72</v>
      </c>
      <c r="F522" s="258">
        <v>41600</v>
      </c>
      <c r="G522" s="42">
        <v>1</v>
      </c>
      <c r="H522" s="43">
        <v>14.9</v>
      </c>
      <c r="I522" s="45">
        <v>41.33</v>
      </c>
    </row>
    <row r="523" spans="2:9" x14ac:dyDescent="0.25">
      <c r="B523" s="177"/>
      <c r="C523" s="261"/>
      <c r="D523" s="41" t="s">
        <v>455</v>
      </c>
      <c r="E523" s="41" t="s">
        <v>72</v>
      </c>
      <c r="F523" s="258">
        <v>40829</v>
      </c>
      <c r="G523" s="42">
        <v>1</v>
      </c>
      <c r="H523" s="43">
        <v>21.9</v>
      </c>
      <c r="I523" s="45">
        <v>70</v>
      </c>
    </row>
    <row r="524" spans="2:9" x14ac:dyDescent="0.25">
      <c r="B524" s="177"/>
      <c r="C524" s="261"/>
      <c r="D524" s="41" t="s">
        <v>716</v>
      </c>
      <c r="E524" s="41" t="s">
        <v>69</v>
      </c>
      <c r="F524" s="258">
        <v>42250</v>
      </c>
      <c r="G524" s="42">
        <v>1</v>
      </c>
      <c r="H524" s="43">
        <v>121.654</v>
      </c>
      <c r="I524" s="45">
        <v>409</v>
      </c>
    </row>
    <row r="525" spans="2:9" x14ac:dyDescent="0.25">
      <c r="B525" s="177"/>
      <c r="C525" s="261"/>
      <c r="D525" s="41" t="s">
        <v>717</v>
      </c>
      <c r="E525" s="41" t="s">
        <v>72</v>
      </c>
      <c r="F525" s="258">
        <v>42357</v>
      </c>
      <c r="G525" s="42">
        <v>1</v>
      </c>
      <c r="H525" s="43">
        <v>13.6</v>
      </c>
      <c r="I525" s="45">
        <v>37.159999999999997</v>
      </c>
    </row>
    <row r="526" spans="2:9" x14ac:dyDescent="0.25">
      <c r="B526" s="177"/>
      <c r="C526" s="261"/>
      <c r="D526" s="41" t="s">
        <v>718</v>
      </c>
      <c r="E526" s="41" t="s">
        <v>72</v>
      </c>
      <c r="F526" s="258">
        <v>42069</v>
      </c>
      <c r="G526" s="42">
        <v>1</v>
      </c>
      <c r="H526" s="43">
        <v>11.7</v>
      </c>
      <c r="I526" s="45">
        <v>33.08</v>
      </c>
    </row>
    <row r="527" spans="2:9" x14ac:dyDescent="0.25">
      <c r="B527" s="177"/>
      <c r="C527" s="261"/>
      <c r="D527" s="41" t="s">
        <v>719</v>
      </c>
      <c r="E527" s="41" t="s">
        <v>72</v>
      </c>
      <c r="F527" s="258">
        <v>42103</v>
      </c>
      <c r="G527" s="42">
        <v>1</v>
      </c>
      <c r="H527" s="43">
        <v>6.93</v>
      </c>
      <c r="I527" s="45">
        <v>19.190000000000001</v>
      </c>
    </row>
    <row r="528" spans="2:9" x14ac:dyDescent="0.25">
      <c r="B528" s="177"/>
      <c r="C528" s="261"/>
      <c r="D528" s="41" t="s">
        <v>720</v>
      </c>
      <c r="E528" s="41" t="s">
        <v>72</v>
      </c>
      <c r="F528" s="257">
        <v>1960</v>
      </c>
      <c r="G528" s="42">
        <v>1</v>
      </c>
      <c r="H528" s="43">
        <v>26.2</v>
      </c>
      <c r="I528" s="45">
        <v>100</v>
      </c>
    </row>
    <row r="529" spans="2:9" x14ac:dyDescent="0.25">
      <c r="B529" s="177"/>
      <c r="C529" s="261"/>
      <c r="D529" s="41" t="s">
        <v>768</v>
      </c>
      <c r="E529" s="41" t="s">
        <v>72</v>
      </c>
      <c r="F529" s="257">
        <v>2016</v>
      </c>
      <c r="G529" s="42">
        <v>1</v>
      </c>
      <c r="H529" s="43">
        <v>9.1999999999999993</v>
      </c>
      <c r="I529" s="45">
        <v>42.83</v>
      </c>
    </row>
    <row r="530" spans="2:9" ht="15.75" thickBot="1" x14ac:dyDescent="0.3">
      <c r="B530" s="177"/>
      <c r="C530" s="250"/>
      <c r="D530" s="41" t="s">
        <v>793</v>
      </c>
      <c r="E530" s="41" t="s">
        <v>72</v>
      </c>
      <c r="F530" s="258">
        <v>42839</v>
      </c>
      <c r="G530" s="42">
        <v>1</v>
      </c>
      <c r="H530" s="43">
        <v>6.1879999999999997</v>
      </c>
      <c r="I530" s="45">
        <v>19.222999999999999</v>
      </c>
    </row>
    <row r="531" spans="2:9" ht="15.75" thickBot="1" x14ac:dyDescent="0.3">
      <c r="B531" s="177"/>
      <c r="C531" s="266" t="s">
        <v>626</v>
      </c>
      <c r="D531" s="264"/>
      <c r="E531" s="264"/>
      <c r="F531" s="259"/>
      <c r="G531" s="19">
        <v>26</v>
      </c>
      <c r="H531" s="20">
        <v>754.83600000000001</v>
      </c>
      <c r="I531" s="46">
        <v>2535.3729999999991</v>
      </c>
    </row>
    <row r="532" spans="2:9" x14ac:dyDescent="0.25">
      <c r="B532" s="15" t="s">
        <v>115</v>
      </c>
      <c r="C532" s="249" t="s">
        <v>26</v>
      </c>
      <c r="D532" s="41" t="s">
        <v>491</v>
      </c>
      <c r="E532" s="41" t="s">
        <v>69</v>
      </c>
      <c r="F532" s="258">
        <v>41266</v>
      </c>
      <c r="G532" s="42">
        <v>1</v>
      </c>
      <c r="H532" s="43">
        <v>48.6</v>
      </c>
      <c r="I532" s="45">
        <v>181.25</v>
      </c>
    </row>
    <row r="533" spans="2:9" x14ac:dyDescent="0.25">
      <c r="B533" s="177"/>
      <c r="C533" s="261"/>
      <c r="D533" s="41" t="s">
        <v>407</v>
      </c>
      <c r="E533" s="41" t="s">
        <v>72</v>
      </c>
      <c r="F533" s="258">
        <v>40593</v>
      </c>
      <c r="G533" s="42">
        <v>1</v>
      </c>
      <c r="H533" s="43">
        <v>6.98</v>
      </c>
      <c r="I533" s="45">
        <v>24.51</v>
      </c>
    </row>
    <row r="534" spans="2:9" x14ac:dyDescent="0.25">
      <c r="B534" s="177"/>
      <c r="C534" s="261"/>
      <c r="D534" s="41" t="s">
        <v>408</v>
      </c>
      <c r="E534" s="41" t="s">
        <v>72</v>
      </c>
      <c r="F534" s="257">
        <v>2008</v>
      </c>
      <c r="G534" s="42">
        <v>1</v>
      </c>
      <c r="H534" s="43">
        <v>12.63</v>
      </c>
      <c r="I534" s="45">
        <v>37.26</v>
      </c>
    </row>
    <row r="535" spans="2:9" x14ac:dyDescent="0.25">
      <c r="B535" s="177"/>
      <c r="C535" s="261"/>
      <c r="D535" s="41" t="s">
        <v>183</v>
      </c>
      <c r="E535" s="41" t="s">
        <v>72</v>
      </c>
      <c r="F535" s="257">
        <v>2001</v>
      </c>
      <c r="G535" s="42">
        <v>1</v>
      </c>
      <c r="H535" s="43">
        <v>2.64</v>
      </c>
      <c r="I535" s="45">
        <v>11</v>
      </c>
    </row>
    <row r="536" spans="2:9" x14ac:dyDescent="0.25">
      <c r="B536" s="177"/>
      <c r="C536" s="261"/>
      <c r="D536" s="41" t="s">
        <v>297</v>
      </c>
      <c r="E536" s="41" t="s">
        <v>72</v>
      </c>
      <c r="F536" s="258">
        <v>40697</v>
      </c>
      <c r="G536" s="42">
        <v>1</v>
      </c>
      <c r="H536" s="43">
        <v>4.0999999999999996</v>
      </c>
      <c r="I536" s="45">
        <v>24.27</v>
      </c>
    </row>
    <row r="537" spans="2:9" x14ac:dyDescent="0.25">
      <c r="B537" s="177"/>
      <c r="C537" s="261"/>
      <c r="D537" s="41" t="s">
        <v>428</v>
      </c>
      <c r="E537" s="41" t="s">
        <v>72</v>
      </c>
      <c r="F537" s="257">
        <v>2009</v>
      </c>
      <c r="G537" s="42">
        <v>1</v>
      </c>
      <c r="H537" s="43">
        <v>5.76</v>
      </c>
      <c r="I537" s="45">
        <v>41.96</v>
      </c>
    </row>
    <row r="538" spans="2:9" x14ac:dyDescent="0.25">
      <c r="B538" s="177"/>
      <c r="C538" s="261"/>
      <c r="D538" s="41" t="s">
        <v>184</v>
      </c>
      <c r="E538" s="41" t="s">
        <v>72</v>
      </c>
      <c r="F538" s="257">
        <v>2001</v>
      </c>
      <c r="G538" s="42">
        <v>1</v>
      </c>
      <c r="H538" s="43">
        <v>8.94</v>
      </c>
      <c r="I538" s="45">
        <v>32</v>
      </c>
    </row>
    <row r="539" spans="2:9" x14ac:dyDescent="0.25">
      <c r="B539" s="177"/>
      <c r="C539" s="261"/>
      <c r="D539" s="41" t="s">
        <v>564</v>
      </c>
      <c r="E539" s="41" t="s">
        <v>576</v>
      </c>
      <c r="F539" s="258">
        <v>41754</v>
      </c>
      <c r="G539" s="42">
        <v>1</v>
      </c>
      <c r="H539" s="43">
        <v>9.7620000000000005</v>
      </c>
      <c r="I539" s="45">
        <v>23.28</v>
      </c>
    </row>
    <row r="540" spans="2:9" x14ac:dyDescent="0.25">
      <c r="B540" s="177"/>
      <c r="C540" s="261"/>
      <c r="D540" s="41" t="s">
        <v>369</v>
      </c>
      <c r="E540" s="41" t="s">
        <v>72</v>
      </c>
      <c r="F540" s="258">
        <v>40717</v>
      </c>
      <c r="G540" s="42">
        <v>1</v>
      </c>
      <c r="H540" s="43">
        <v>12.416</v>
      </c>
      <c r="I540" s="45">
        <v>44.52</v>
      </c>
    </row>
    <row r="541" spans="2:9" x14ac:dyDescent="0.25">
      <c r="B541" s="177"/>
      <c r="C541" s="261"/>
      <c r="D541" s="41" t="s">
        <v>384</v>
      </c>
      <c r="E541" s="41" t="s">
        <v>72</v>
      </c>
      <c r="F541" s="257">
        <v>2005</v>
      </c>
      <c r="G541" s="42">
        <v>1</v>
      </c>
      <c r="H541" s="43">
        <v>14.02</v>
      </c>
      <c r="I541" s="45">
        <v>44.18</v>
      </c>
    </row>
    <row r="542" spans="2:9" ht="15.75" thickBot="1" x14ac:dyDescent="0.3">
      <c r="B542" s="177"/>
      <c r="C542" s="250"/>
      <c r="D542" s="41" t="s">
        <v>721</v>
      </c>
      <c r="E542" s="41" t="s">
        <v>69</v>
      </c>
      <c r="F542" s="258">
        <v>41266</v>
      </c>
      <c r="G542" s="42">
        <v>1</v>
      </c>
      <c r="H542" s="43">
        <v>140.62</v>
      </c>
      <c r="I542" s="45">
        <v>502.72</v>
      </c>
    </row>
    <row r="543" spans="2:9" ht="15.75" thickBot="1" x14ac:dyDescent="0.3">
      <c r="B543" s="178"/>
      <c r="C543" s="263" t="s">
        <v>627</v>
      </c>
      <c r="D543" s="264"/>
      <c r="E543" s="264"/>
      <c r="F543" s="259"/>
      <c r="G543" s="19">
        <v>11</v>
      </c>
      <c r="H543" s="20">
        <v>266.46799999999996</v>
      </c>
      <c r="I543" s="46">
        <v>966.95</v>
      </c>
    </row>
    <row r="544" spans="2:9" x14ac:dyDescent="0.25">
      <c r="B544" s="15" t="s">
        <v>116</v>
      </c>
      <c r="C544" s="249" t="s">
        <v>14</v>
      </c>
      <c r="D544" s="41" t="s">
        <v>174</v>
      </c>
      <c r="E544" s="41" t="s">
        <v>72</v>
      </c>
      <c r="F544" s="257">
        <v>1950</v>
      </c>
      <c r="G544" s="42">
        <v>1</v>
      </c>
      <c r="H544" s="43">
        <v>0.39600000000000002</v>
      </c>
      <c r="I544" s="45">
        <v>1.25</v>
      </c>
    </row>
    <row r="545" spans="2:9" x14ac:dyDescent="0.25">
      <c r="B545" s="177"/>
      <c r="C545" s="261"/>
      <c r="D545" s="41" t="s">
        <v>216</v>
      </c>
      <c r="E545" s="41" t="s">
        <v>72</v>
      </c>
      <c r="F545" s="257">
        <v>2010</v>
      </c>
      <c r="G545" s="42">
        <v>1</v>
      </c>
      <c r="H545" s="43">
        <v>14.63</v>
      </c>
      <c r="I545" s="45">
        <v>60</v>
      </c>
    </row>
    <row r="546" spans="2:9" ht="15.75" thickBot="1" x14ac:dyDescent="0.3">
      <c r="B546" s="177"/>
      <c r="C546" s="250"/>
      <c r="D546" s="41" t="s">
        <v>459</v>
      </c>
      <c r="E546" s="41" t="s">
        <v>72</v>
      </c>
      <c r="F546" s="258">
        <v>41180</v>
      </c>
      <c r="G546" s="42">
        <v>1</v>
      </c>
      <c r="H546" s="43">
        <v>10.677</v>
      </c>
      <c r="I546" s="45">
        <v>33.299999999999997</v>
      </c>
    </row>
    <row r="547" spans="2:9" ht="15.75" thickBot="1" x14ac:dyDescent="0.3">
      <c r="B547" s="178"/>
      <c r="C547" s="263" t="s">
        <v>628</v>
      </c>
      <c r="D547" s="264"/>
      <c r="E547" s="264"/>
      <c r="F547" s="259"/>
      <c r="G547" s="19">
        <v>3</v>
      </c>
      <c r="H547" s="20">
        <v>25.703000000000003</v>
      </c>
      <c r="I547" s="46">
        <v>94.55</v>
      </c>
    </row>
    <row r="548" spans="2:9" x14ac:dyDescent="0.25">
      <c r="B548" s="15" t="s">
        <v>117</v>
      </c>
      <c r="C548" s="249" t="s">
        <v>39</v>
      </c>
      <c r="D548" s="41" t="s">
        <v>152</v>
      </c>
      <c r="E548" s="41" t="s">
        <v>72</v>
      </c>
      <c r="F548" s="257">
        <v>1966</v>
      </c>
      <c r="G548" s="42">
        <v>1</v>
      </c>
      <c r="H548" s="43">
        <v>6.2399999999999997E-2</v>
      </c>
      <c r="I548" s="45">
        <v>0.3</v>
      </c>
    </row>
    <row r="549" spans="2:9" x14ac:dyDescent="0.25">
      <c r="B549" s="177"/>
      <c r="C549" s="261"/>
      <c r="D549" s="41" t="s">
        <v>225</v>
      </c>
      <c r="E549" s="41" t="s">
        <v>72</v>
      </c>
      <c r="F549" s="258">
        <v>41110</v>
      </c>
      <c r="G549" s="42">
        <v>1</v>
      </c>
      <c r="H549" s="43">
        <v>1.843</v>
      </c>
      <c r="I549" s="45">
        <v>11.25</v>
      </c>
    </row>
    <row r="550" spans="2:9" x14ac:dyDescent="0.25">
      <c r="B550" s="177"/>
      <c r="C550" s="261"/>
      <c r="D550" s="41" t="s">
        <v>288</v>
      </c>
      <c r="E550" s="41" t="s">
        <v>576</v>
      </c>
      <c r="F550" s="258">
        <v>41726</v>
      </c>
      <c r="G550" s="42">
        <v>1</v>
      </c>
      <c r="H550" s="43">
        <v>17.100000000000001</v>
      </c>
      <c r="I550" s="45">
        <v>50.78</v>
      </c>
    </row>
    <row r="551" spans="2:9" x14ac:dyDescent="0.25">
      <c r="B551" s="177"/>
      <c r="C551" s="261"/>
      <c r="D551" s="41" t="s">
        <v>325</v>
      </c>
      <c r="E551" s="41" t="s">
        <v>72</v>
      </c>
      <c r="F551" s="258">
        <v>41110</v>
      </c>
      <c r="G551" s="42">
        <v>1</v>
      </c>
      <c r="H551" s="43">
        <v>30.6</v>
      </c>
      <c r="I551" s="45">
        <v>107.8</v>
      </c>
    </row>
    <row r="552" spans="2:9" x14ac:dyDescent="0.25">
      <c r="B552" s="177"/>
      <c r="C552" s="261"/>
      <c r="D552" s="41" t="s">
        <v>443</v>
      </c>
      <c r="E552" s="41" t="s">
        <v>69</v>
      </c>
      <c r="F552" s="258">
        <v>40828</v>
      </c>
      <c r="G552" s="42">
        <v>1</v>
      </c>
      <c r="H552" s="43">
        <v>33.11</v>
      </c>
      <c r="I552" s="45">
        <v>141.35</v>
      </c>
    </row>
    <row r="553" spans="2:9" x14ac:dyDescent="0.25">
      <c r="B553" s="177"/>
      <c r="C553" s="261"/>
      <c r="D553" s="41" t="s">
        <v>349</v>
      </c>
      <c r="E553" s="41" t="s">
        <v>72</v>
      </c>
      <c r="F553" s="258">
        <v>41481</v>
      </c>
      <c r="G553" s="42">
        <v>1</v>
      </c>
      <c r="H553" s="43">
        <v>21.436</v>
      </c>
      <c r="I553" s="45">
        <v>79.760000000000005</v>
      </c>
    </row>
    <row r="554" spans="2:9" x14ac:dyDescent="0.25">
      <c r="B554" s="177"/>
      <c r="C554" s="261"/>
      <c r="D554" s="41" t="s">
        <v>563</v>
      </c>
      <c r="E554" s="41" t="s">
        <v>576</v>
      </c>
      <c r="F554" s="258">
        <v>41901</v>
      </c>
      <c r="G554" s="42">
        <v>1</v>
      </c>
      <c r="H554" s="43">
        <v>28.96</v>
      </c>
      <c r="I554" s="45">
        <v>82.180999999999997</v>
      </c>
    </row>
    <row r="555" spans="2:9" ht="15.75" thickBot="1" x14ac:dyDescent="0.3">
      <c r="B555" s="177"/>
      <c r="C555" s="250"/>
      <c r="D555" s="41" t="s">
        <v>730</v>
      </c>
      <c r="E555" s="41" t="s">
        <v>72</v>
      </c>
      <c r="F555" s="257">
        <v>1948</v>
      </c>
      <c r="G555" s="42">
        <v>1</v>
      </c>
      <c r="H555" s="43">
        <v>0.4</v>
      </c>
      <c r="I555" s="45">
        <v>0.8</v>
      </c>
    </row>
    <row r="556" spans="2:9" ht="15.75" thickBot="1" x14ac:dyDescent="0.3">
      <c r="B556" s="178"/>
      <c r="C556" s="263" t="s">
        <v>629</v>
      </c>
      <c r="D556" s="264"/>
      <c r="E556" s="264"/>
      <c r="F556" s="259"/>
      <c r="G556" s="19">
        <v>8</v>
      </c>
      <c r="H556" s="20">
        <v>133.51140000000001</v>
      </c>
      <c r="I556" s="46">
        <v>474.221</v>
      </c>
    </row>
    <row r="557" spans="2:9" x14ac:dyDescent="0.25">
      <c r="B557" s="15" t="s">
        <v>136</v>
      </c>
      <c r="C557" s="249" t="s">
        <v>34</v>
      </c>
      <c r="D557" s="41" t="s">
        <v>196</v>
      </c>
      <c r="E557" s="41" t="s">
        <v>75</v>
      </c>
      <c r="F557" s="257">
        <v>2002</v>
      </c>
      <c r="G557" s="42">
        <v>1</v>
      </c>
      <c r="H557" s="43">
        <v>11.1</v>
      </c>
      <c r="I557" s="45">
        <v>50</v>
      </c>
    </row>
    <row r="558" spans="2:9" ht="15.75" thickBot="1" x14ac:dyDescent="0.3">
      <c r="B558" s="177"/>
      <c r="C558" s="250"/>
      <c r="D558" s="41" t="s">
        <v>769</v>
      </c>
      <c r="E558" s="41" t="s">
        <v>72</v>
      </c>
      <c r="F558" s="257">
        <v>2016</v>
      </c>
      <c r="G558" s="42">
        <v>1</v>
      </c>
      <c r="H558" s="43">
        <v>9.0359999999999996</v>
      </c>
      <c r="I558" s="45">
        <v>25.88</v>
      </c>
    </row>
    <row r="559" spans="2:9" ht="15.75" thickBot="1" x14ac:dyDescent="0.3">
      <c r="B559" s="178"/>
      <c r="C559" s="263" t="s">
        <v>630</v>
      </c>
      <c r="D559" s="264"/>
      <c r="E559" s="264"/>
      <c r="F559" s="259"/>
      <c r="G559" s="19">
        <v>2</v>
      </c>
      <c r="H559" s="20">
        <v>20.135999999999999</v>
      </c>
      <c r="I559" s="46">
        <v>75.88</v>
      </c>
    </row>
    <row r="560" spans="2:9" x14ac:dyDescent="0.25">
      <c r="B560" s="15" t="s">
        <v>137</v>
      </c>
      <c r="C560" s="249" t="s">
        <v>8</v>
      </c>
      <c r="D560" s="41" t="s">
        <v>436</v>
      </c>
      <c r="E560" s="41" t="s">
        <v>72</v>
      </c>
      <c r="F560" s="258">
        <v>41473</v>
      </c>
      <c r="G560" s="42">
        <v>1</v>
      </c>
      <c r="H560" s="43">
        <v>11.157</v>
      </c>
      <c r="I560" s="45">
        <v>40</v>
      </c>
    </row>
    <row r="561" spans="2:9" x14ac:dyDescent="0.25">
      <c r="B561" s="177"/>
      <c r="C561" s="261"/>
      <c r="D561" s="41" t="s">
        <v>526</v>
      </c>
      <c r="E561" s="41" t="s">
        <v>72</v>
      </c>
      <c r="F561" s="258">
        <v>40563</v>
      </c>
      <c r="G561" s="42">
        <v>1</v>
      </c>
      <c r="H561" s="43">
        <v>6.13</v>
      </c>
      <c r="I561" s="45">
        <v>22.32</v>
      </c>
    </row>
    <row r="562" spans="2:9" x14ac:dyDescent="0.25">
      <c r="B562" s="177"/>
      <c r="C562" s="261"/>
      <c r="D562" s="41" t="s">
        <v>722</v>
      </c>
      <c r="E562" s="41" t="s">
        <v>72</v>
      </c>
      <c r="F562" s="258">
        <v>42264</v>
      </c>
      <c r="G562" s="42">
        <v>1</v>
      </c>
      <c r="H562" s="43">
        <v>8.7799999999999994</v>
      </c>
      <c r="I562" s="45">
        <v>21.26</v>
      </c>
    </row>
    <row r="563" spans="2:9" x14ac:dyDescent="0.25">
      <c r="B563" s="177"/>
      <c r="C563" s="261"/>
      <c r="D563" s="41" t="s">
        <v>723</v>
      </c>
      <c r="E563" s="41" t="s">
        <v>69</v>
      </c>
      <c r="F563" s="258">
        <v>42127</v>
      </c>
      <c r="G563" s="42">
        <v>1</v>
      </c>
      <c r="H563" s="43">
        <v>84.680999999999997</v>
      </c>
      <c r="I563" s="45">
        <v>304.48</v>
      </c>
    </row>
    <row r="564" spans="2:9" ht="15.75" thickBot="1" x14ac:dyDescent="0.3">
      <c r="B564" s="177"/>
      <c r="C564" s="250"/>
      <c r="D564" s="41" t="s">
        <v>770</v>
      </c>
      <c r="E564" s="41" t="s">
        <v>69</v>
      </c>
      <c r="F564" s="257">
        <v>2016</v>
      </c>
      <c r="G564" s="42">
        <v>1</v>
      </c>
      <c r="H564" s="43">
        <v>50</v>
      </c>
      <c r="I564" s="45">
        <v>111.41800000000001</v>
      </c>
    </row>
    <row r="565" spans="2:9" ht="15.75" thickBot="1" x14ac:dyDescent="0.3">
      <c r="B565" s="177"/>
      <c r="C565" s="266" t="s">
        <v>631</v>
      </c>
      <c r="D565" s="264"/>
      <c r="E565" s="264"/>
      <c r="F565" s="259"/>
      <c r="G565" s="19">
        <v>5</v>
      </c>
      <c r="H565" s="20">
        <v>160.74799999999999</v>
      </c>
      <c r="I565" s="46">
        <v>499.47800000000001</v>
      </c>
    </row>
    <row r="566" spans="2:9" x14ac:dyDescent="0.25">
      <c r="B566" s="15" t="s">
        <v>118</v>
      </c>
      <c r="C566" s="249" t="s">
        <v>46</v>
      </c>
      <c r="D566" s="41" t="s">
        <v>541</v>
      </c>
      <c r="E566" s="41" t="s">
        <v>576</v>
      </c>
      <c r="F566" s="258">
        <v>41719</v>
      </c>
      <c r="G566" s="42">
        <v>1</v>
      </c>
      <c r="H566" s="43">
        <v>3.5</v>
      </c>
      <c r="I566" s="45">
        <v>12.92</v>
      </c>
    </row>
    <row r="567" spans="2:9" x14ac:dyDescent="0.25">
      <c r="B567" s="177"/>
      <c r="C567" s="261"/>
      <c r="D567" s="41" t="s">
        <v>161</v>
      </c>
      <c r="E567" s="41" t="s">
        <v>72</v>
      </c>
      <c r="F567" s="257">
        <v>1961</v>
      </c>
      <c r="G567" s="42">
        <v>1</v>
      </c>
      <c r="H567" s="43">
        <v>4.5</v>
      </c>
      <c r="I567" s="45">
        <v>2</v>
      </c>
    </row>
    <row r="568" spans="2:9" x14ac:dyDescent="0.25">
      <c r="B568" s="177"/>
      <c r="C568" s="261"/>
      <c r="D568" s="41" t="s">
        <v>160</v>
      </c>
      <c r="E568" s="41" t="s">
        <v>72</v>
      </c>
      <c r="F568" s="257">
        <v>1972</v>
      </c>
      <c r="G568" s="42">
        <v>1</v>
      </c>
      <c r="H568" s="43">
        <v>0.32</v>
      </c>
      <c r="I568" s="45">
        <v>1.6</v>
      </c>
    </row>
    <row r="569" spans="2:9" x14ac:dyDescent="0.25">
      <c r="B569" s="177"/>
      <c r="C569" s="261"/>
      <c r="D569" s="41" t="s">
        <v>419</v>
      </c>
      <c r="E569" s="41" t="s">
        <v>72</v>
      </c>
      <c r="F569" s="257">
        <v>2009</v>
      </c>
      <c r="G569" s="42">
        <v>1</v>
      </c>
      <c r="H569" s="43">
        <v>13.03</v>
      </c>
      <c r="I569" s="45">
        <v>52</v>
      </c>
    </row>
    <row r="570" spans="2:9" x14ac:dyDescent="0.25">
      <c r="B570" s="177"/>
      <c r="C570" s="261"/>
      <c r="D570" s="41" t="s">
        <v>506</v>
      </c>
      <c r="E570" s="41" t="s">
        <v>72</v>
      </c>
      <c r="F570" s="257">
        <v>1961</v>
      </c>
      <c r="G570" s="42">
        <v>1</v>
      </c>
      <c r="H570" s="43">
        <v>7.24</v>
      </c>
      <c r="I570" s="45">
        <v>44</v>
      </c>
    </row>
    <row r="571" spans="2:9" x14ac:dyDescent="0.25">
      <c r="B571" s="177"/>
      <c r="C571" s="261"/>
      <c r="D571" s="41" t="s">
        <v>489</v>
      </c>
      <c r="E571" s="41" t="s">
        <v>72</v>
      </c>
      <c r="F571" s="257">
        <v>2004</v>
      </c>
      <c r="G571" s="42">
        <v>1</v>
      </c>
      <c r="H571" s="43">
        <v>13.34</v>
      </c>
      <c r="I571" s="45">
        <v>88</v>
      </c>
    </row>
    <row r="572" spans="2:9" x14ac:dyDescent="0.25">
      <c r="B572" s="177"/>
      <c r="C572" s="261"/>
      <c r="D572" s="41" t="s">
        <v>305</v>
      </c>
      <c r="E572" s="41" t="s">
        <v>72</v>
      </c>
      <c r="F572" s="257">
        <v>2008</v>
      </c>
      <c r="G572" s="42">
        <v>1</v>
      </c>
      <c r="H572" s="43">
        <v>8.6739999999999995</v>
      </c>
      <c r="I572" s="45">
        <v>25.015000000000001</v>
      </c>
    </row>
    <row r="573" spans="2:9" x14ac:dyDescent="0.25">
      <c r="B573" s="177"/>
      <c r="C573" s="261"/>
      <c r="D573" s="41" t="s">
        <v>341</v>
      </c>
      <c r="E573" s="41" t="s">
        <v>72</v>
      </c>
      <c r="F573" s="258">
        <v>40963</v>
      </c>
      <c r="G573" s="42">
        <v>1</v>
      </c>
      <c r="H573" s="43">
        <v>0.74</v>
      </c>
      <c r="I573" s="45">
        <v>4</v>
      </c>
    </row>
    <row r="574" spans="2:9" ht="15.75" thickBot="1" x14ac:dyDescent="0.3">
      <c r="B574" s="177"/>
      <c r="C574" s="250"/>
      <c r="D574" s="41" t="s">
        <v>185</v>
      </c>
      <c r="E574" s="41" t="s">
        <v>72</v>
      </c>
      <c r="F574" s="257">
        <v>1998</v>
      </c>
      <c r="G574" s="42">
        <v>1</v>
      </c>
      <c r="H574" s="43">
        <v>12.5</v>
      </c>
      <c r="I574" s="45">
        <v>59</v>
      </c>
    </row>
    <row r="575" spans="2:9" ht="15.75" thickBot="1" x14ac:dyDescent="0.3">
      <c r="B575" s="178"/>
      <c r="C575" s="263" t="s">
        <v>632</v>
      </c>
      <c r="D575" s="264"/>
      <c r="E575" s="264"/>
      <c r="F575" s="259"/>
      <c r="G575" s="19">
        <v>9</v>
      </c>
      <c r="H575" s="20">
        <v>63.844000000000008</v>
      </c>
      <c r="I575" s="46">
        <v>288.53499999999997</v>
      </c>
    </row>
    <row r="576" spans="2:9" x14ac:dyDescent="0.25">
      <c r="B576" s="15" t="s">
        <v>119</v>
      </c>
      <c r="C576" s="249" t="s">
        <v>25</v>
      </c>
      <c r="D576" s="41" t="s">
        <v>467</v>
      </c>
      <c r="E576" s="41" t="s">
        <v>72</v>
      </c>
      <c r="F576" s="257">
        <v>1957</v>
      </c>
      <c r="G576" s="42">
        <v>1</v>
      </c>
      <c r="H576" s="43">
        <v>20.12</v>
      </c>
      <c r="I576" s="45">
        <v>40</v>
      </c>
    </row>
    <row r="577" spans="2:9" x14ac:dyDescent="0.25">
      <c r="B577" s="177"/>
      <c r="C577" s="261"/>
      <c r="D577" s="41" t="s">
        <v>472</v>
      </c>
      <c r="E577" s="41" t="s">
        <v>72</v>
      </c>
      <c r="F577" s="257">
        <v>1967</v>
      </c>
      <c r="G577" s="42">
        <v>1</v>
      </c>
      <c r="H577" s="43">
        <v>10</v>
      </c>
      <c r="I577" s="45">
        <v>20</v>
      </c>
    </row>
    <row r="578" spans="2:9" x14ac:dyDescent="0.25">
      <c r="B578" s="177"/>
      <c r="C578" s="261"/>
      <c r="D578" s="41" t="s">
        <v>304</v>
      </c>
      <c r="E578" s="41" t="s">
        <v>72</v>
      </c>
      <c r="F578" s="257">
        <v>2007</v>
      </c>
      <c r="G578" s="42">
        <v>1</v>
      </c>
      <c r="H578" s="43">
        <v>5.375</v>
      </c>
      <c r="I578" s="45">
        <v>31.68</v>
      </c>
    </row>
    <row r="579" spans="2:9" x14ac:dyDescent="0.25">
      <c r="B579" s="177"/>
      <c r="C579" s="261"/>
      <c r="D579" s="41" t="s">
        <v>525</v>
      </c>
      <c r="E579" s="41" t="s">
        <v>69</v>
      </c>
      <c r="F579" s="257">
        <v>2008</v>
      </c>
      <c r="G579" s="42">
        <v>1</v>
      </c>
      <c r="H579" s="43">
        <v>56.84</v>
      </c>
      <c r="I579" s="45">
        <v>161</v>
      </c>
    </row>
    <row r="580" spans="2:9" x14ac:dyDescent="0.25">
      <c r="B580" s="177"/>
      <c r="C580" s="261"/>
      <c r="D580" s="41" t="s">
        <v>448</v>
      </c>
      <c r="E580" s="41" t="s">
        <v>69</v>
      </c>
      <c r="F580" s="258">
        <v>41621</v>
      </c>
      <c r="G580" s="42">
        <v>1</v>
      </c>
      <c r="H580" s="43">
        <v>128.22</v>
      </c>
      <c r="I580" s="45">
        <v>364.25200000000001</v>
      </c>
    </row>
    <row r="581" spans="2:9" x14ac:dyDescent="0.25">
      <c r="B581" s="177"/>
      <c r="C581" s="261"/>
      <c r="D581" s="41" t="s">
        <v>724</v>
      </c>
      <c r="E581" s="41" t="s">
        <v>69</v>
      </c>
      <c r="F581" s="258">
        <v>42111</v>
      </c>
      <c r="G581" s="42">
        <v>1</v>
      </c>
      <c r="H581" s="43">
        <v>582.1</v>
      </c>
      <c r="I581" s="45">
        <v>1294.3499999999999</v>
      </c>
    </row>
    <row r="582" spans="2:9" x14ac:dyDescent="0.25">
      <c r="B582" s="177"/>
      <c r="C582" s="261"/>
      <c r="D582" s="41" t="s">
        <v>725</v>
      </c>
      <c r="E582" s="41" t="s">
        <v>69</v>
      </c>
      <c r="F582" s="257">
        <v>2015</v>
      </c>
      <c r="G582" s="42">
        <v>1</v>
      </c>
      <c r="H582" s="43">
        <v>127.34</v>
      </c>
      <c r="I582" s="45">
        <v>404.99</v>
      </c>
    </row>
    <row r="583" spans="2:9" x14ac:dyDescent="0.25">
      <c r="B583" s="177"/>
      <c r="C583" s="261"/>
      <c r="D583" s="41" t="s">
        <v>771</v>
      </c>
      <c r="E583" s="41" t="s">
        <v>72</v>
      </c>
      <c r="F583" s="257">
        <v>2016</v>
      </c>
      <c r="G583" s="42">
        <v>1</v>
      </c>
      <c r="H583" s="43">
        <v>3.79</v>
      </c>
      <c r="I583" s="45">
        <v>8.5</v>
      </c>
    </row>
    <row r="584" spans="2:9" x14ac:dyDescent="0.25">
      <c r="B584" s="177"/>
      <c r="C584" s="261"/>
      <c r="D584" s="41" t="s">
        <v>794</v>
      </c>
      <c r="E584" s="41" t="s">
        <v>72</v>
      </c>
      <c r="F584" s="258">
        <v>42901</v>
      </c>
      <c r="G584" s="42">
        <v>1</v>
      </c>
      <c r="H584" s="43">
        <v>14.9</v>
      </c>
      <c r="I584" s="45">
        <v>50</v>
      </c>
    </row>
    <row r="585" spans="2:9" ht="15.75" thickBot="1" x14ac:dyDescent="0.3">
      <c r="B585" s="177"/>
      <c r="C585" s="250"/>
      <c r="D585" s="41" t="s">
        <v>795</v>
      </c>
      <c r="E585" s="41" t="s">
        <v>72</v>
      </c>
      <c r="F585" s="258">
        <v>43095</v>
      </c>
      <c r="G585" s="42">
        <v>1</v>
      </c>
      <c r="H585" s="43">
        <v>3.4</v>
      </c>
      <c r="I585" s="45">
        <v>8.42</v>
      </c>
    </row>
    <row r="586" spans="2:9" ht="15.75" thickBot="1" x14ac:dyDescent="0.3">
      <c r="B586" s="178"/>
      <c r="C586" s="263" t="s">
        <v>633</v>
      </c>
      <c r="D586" s="264"/>
      <c r="E586" s="264"/>
      <c r="F586" s="259"/>
      <c r="G586" s="19">
        <v>10</v>
      </c>
      <c r="H586" s="20">
        <v>952.08499999999992</v>
      </c>
      <c r="I586" s="46">
        <v>2383.192</v>
      </c>
    </row>
    <row r="587" spans="2:9" x14ac:dyDescent="0.25">
      <c r="B587" s="15" t="s">
        <v>120</v>
      </c>
      <c r="C587" s="249" t="s">
        <v>16</v>
      </c>
      <c r="D587" s="41" t="s">
        <v>340</v>
      </c>
      <c r="E587" s="41" t="s">
        <v>72</v>
      </c>
      <c r="F587" s="258">
        <v>41472</v>
      </c>
      <c r="G587" s="42">
        <v>1</v>
      </c>
      <c r="H587" s="43">
        <v>18.725000000000001</v>
      </c>
      <c r="I587" s="45">
        <v>55</v>
      </c>
    </row>
    <row r="588" spans="2:9" x14ac:dyDescent="0.25">
      <c r="B588" s="177"/>
      <c r="C588" s="261"/>
      <c r="D588" s="41" t="s">
        <v>457</v>
      </c>
      <c r="E588" s="41" t="s">
        <v>69</v>
      </c>
      <c r="F588" s="258">
        <v>41061</v>
      </c>
      <c r="G588" s="42">
        <v>1</v>
      </c>
      <c r="H588" s="43">
        <v>22.71</v>
      </c>
      <c r="I588" s="45">
        <v>72</v>
      </c>
    </row>
    <row r="589" spans="2:9" ht="15.75" thickBot="1" x14ac:dyDescent="0.3">
      <c r="B589" s="177"/>
      <c r="C589" s="250"/>
      <c r="D589" s="41" t="s">
        <v>726</v>
      </c>
      <c r="E589" s="41" t="s">
        <v>72</v>
      </c>
      <c r="F589" s="258">
        <v>42193</v>
      </c>
      <c r="G589" s="42">
        <v>1</v>
      </c>
      <c r="H589" s="43">
        <v>10.000999999999999</v>
      </c>
      <c r="I589" s="45">
        <v>23.98</v>
      </c>
    </row>
    <row r="590" spans="2:9" ht="15.75" thickBot="1" x14ac:dyDescent="0.3">
      <c r="B590" s="178"/>
      <c r="C590" s="263" t="s">
        <v>634</v>
      </c>
      <c r="D590" s="264"/>
      <c r="E590" s="264"/>
      <c r="F590" s="259"/>
      <c r="G590" s="19">
        <v>3</v>
      </c>
      <c r="H590" s="20">
        <v>51.436</v>
      </c>
      <c r="I590" s="46">
        <v>150.97999999999999</v>
      </c>
    </row>
    <row r="591" spans="2:9" x14ac:dyDescent="0.25">
      <c r="B591" s="15" t="s">
        <v>121</v>
      </c>
      <c r="C591" s="249" t="s">
        <v>62</v>
      </c>
      <c r="D591" s="41" t="s">
        <v>162</v>
      </c>
      <c r="E591" s="41" t="s">
        <v>72</v>
      </c>
      <c r="F591" s="257">
        <v>1961</v>
      </c>
      <c r="G591" s="42">
        <v>1</v>
      </c>
      <c r="H591" s="43">
        <v>0.12</v>
      </c>
      <c r="I591" s="45">
        <v>0.75</v>
      </c>
    </row>
    <row r="592" spans="2:9" x14ac:dyDescent="0.25">
      <c r="B592" s="177"/>
      <c r="C592" s="261"/>
      <c r="D592" s="41" t="s">
        <v>497</v>
      </c>
      <c r="E592" s="41" t="s">
        <v>72</v>
      </c>
      <c r="F592" s="257">
        <v>2003</v>
      </c>
      <c r="G592" s="42">
        <v>1</v>
      </c>
      <c r="H592" s="43">
        <v>4.4400000000000004</v>
      </c>
      <c r="I592" s="45">
        <v>16</v>
      </c>
    </row>
    <row r="593" spans="2:9" ht="15.75" thickBot="1" x14ac:dyDescent="0.3">
      <c r="B593" s="177"/>
      <c r="C593" s="250"/>
      <c r="D593" s="41" t="s">
        <v>453</v>
      </c>
      <c r="E593" s="41" t="s">
        <v>69</v>
      </c>
      <c r="F593" s="257">
        <v>2009</v>
      </c>
      <c r="G593" s="42">
        <v>1</v>
      </c>
      <c r="H593" s="43">
        <v>82</v>
      </c>
      <c r="I593" s="45">
        <v>322</v>
      </c>
    </row>
    <row r="594" spans="2:9" ht="15.75" thickBot="1" x14ac:dyDescent="0.3">
      <c r="B594" s="178"/>
      <c r="C594" s="263" t="s">
        <v>635</v>
      </c>
      <c r="D594" s="264"/>
      <c r="E594" s="264"/>
      <c r="F594" s="259"/>
      <c r="G594" s="19">
        <v>3</v>
      </c>
      <c r="H594" s="20">
        <v>86.56</v>
      </c>
      <c r="I594" s="46">
        <v>338.75</v>
      </c>
    </row>
    <row r="595" spans="2:9" x14ac:dyDescent="0.25">
      <c r="B595" s="15" t="s">
        <v>122</v>
      </c>
      <c r="C595" s="249" t="s">
        <v>63</v>
      </c>
      <c r="D595" s="41" t="s">
        <v>519</v>
      </c>
      <c r="E595" s="41" t="s">
        <v>72</v>
      </c>
      <c r="F595" s="258">
        <v>40780</v>
      </c>
      <c r="G595" s="42">
        <v>1</v>
      </c>
      <c r="H595" s="43">
        <v>41.454000000000001</v>
      </c>
      <c r="I595" s="45">
        <v>168.96</v>
      </c>
    </row>
    <row r="596" spans="2:9" ht="15.75" thickBot="1" x14ac:dyDescent="0.3">
      <c r="B596" s="177"/>
      <c r="C596" s="250"/>
      <c r="D596" s="41" t="s">
        <v>345</v>
      </c>
      <c r="E596" s="41" t="s">
        <v>72</v>
      </c>
      <c r="F596" s="257">
        <v>2010</v>
      </c>
      <c r="G596" s="42">
        <v>1</v>
      </c>
      <c r="H596" s="43">
        <v>3.31</v>
      </c>
      <c r="I596" s="45">
        <v>10.199999999999999</v>
      </c>
    </row>
    <row r="597" spans="2:9" ht="15.75" thickBot="1" x14ac:dyDescent="0.3">
      <c r="B597" s="177"/>
      <c r="C597" s="266" t="s">
        <v>636</v>
      </c>
      <c r="D597" s="264"/>
      <c r="E597" s="264"/>
      <c r="F597" s="259"/>
      <c r="G597" s="19">
        <v>2</v>
      </c>
      <c r="H597" s="20">
        <v>44.764000000000003</v>
      </c>
      <c r="I597" s="46">
        <v>179.16</v>
      </c>
    </row>
    <row r="598" spans="2:9" x14ac:dyDescent="0.25">
      <c r="B598" s="15" t="s">
        <v>123</v>
      </c>
      <c r="C598" s="249" t="s">
        <v>49</v>
      </c>
      <c r="D598" s="41" t="s">
        <v>557</v>
      </c>
      <c r="E598" s="41" t="s">
        <v>576</v>
      </c>
      <c r="F598" s="258">
        <v>41740</v>
      </c>
      <c r="G598" s="42">
        <v>1</v>
      </c>
      <c r="H598" s="43">
        <v>3.75</v>
      </c>
      <c r="I598" s="45">
        <v>11.43</v>
      </c>
    </row>
    <row r="599" spans="2:9" x14ac:dyDescent="0.25">
      <c r="B599" s="177"/>
      <c r="C599" s="261"/>
      <c r="D599" s="41" t="s">
        <v>169</v>
      </c>
      <c r="E599" s="41" t="s">
        <v>72</v>
      </c>
      <c r="F599" s="257">
        <v>1966</v>
      </c>
      <c r="G599" s="42">
        <v>1</v>
      </c>
      <c r="H599" s="43">
        <v>1.216</v>
      </c>
      <c r="I599" s="45">
        <v>2.5</v>
      </c>
    </row>
    <row r="600" spans="2:9" x14ac:dyDescent="0.25">
      <c r="B600" s="177"/>
      <c r="C600" s="261"/>
      <c r="D600" s="41" t="s">
        <v>170</v>
      </c>
      <c r="E600" s="41" t="s">
        <v>72</v>
      </c>
      <c r="F600" s="257">
        <v>1968</v>
      </c>
      <c r="G600" s="42">
        <v>1</v>
      </c>
      <c r="H600" s="43">
        <v>0.29199999999999998</v>
      </c>
      <c r="I600" s="45">
        <v>1</v>
      </c>
    </row>
    <row r="601" spans="2:9" ht="15.75" thickBot="1" x14ac:dyDescent="0.3">
      <c r="B601" s="177"/>
      <c r="C601" s="250"/>
      <c r="D601" s="41" t="s">
        <v>796</v>
      </c>
      <c r="E601" s="41" t="s">
        <v>576</v>
      </c>
      <c r="F601" s="258">
        <v>42825</v>
      </c>
      <c r="G601" s="42">
        <v>1</v>
      </c>
      <c r="H601" s="43">
        <v>7.8</v>
      </c>
      <c r="I601" s="45">
        <v>26</v>
      </c>
    </row>
    <row r="602" spans="2:9" ht="15.75" thickBot="1" x14ac:dyDescent="0.3">
      <c r="B602" s="178"/>
      <c r="C602" s="263" t="s">
        <v>637</v>
      </c>
      <c r="D602" s="264"/>
      <c r="E602" s="264"/>
      <c r="F602" s="259"/>
      <c r="G602" s="19">
        <v>4</v>
      </c>
      <c r="H602" s="20">
        <v>13.058</v>
      </c>
      <c r="I602" s="46">
        <v>40.93</v>
      </c>
    </row>
    <row r="603" spans="2:9" x14ac:dyDescent="0.25">
      <c r="B603" s="15" t="s">
        <v>138</v>
      </c>
      <c r="C603" s="249" t="s">
        <v>17</v>
      </c>
      <c r="D603" s="41" t="s">
        <v>168</v>
      </c>
      <c r="E603" s="41" t="s">
        <v>72</v>
      </c>
      <c r="F603" s="257">
        <v>1967</v>
      </c>
      <c r="G603" s="42">
        <v>1</v>
      </c>
      <c r="H603" s="43">
        <v>0.39400000000000002</v>
      </c>
      <c r="I603" s="45">
        <v>2</v>
      </c>
    </row>
    <row r="604" spans="2:9" ht="15.75" thickBot="1" x14ac:dyDescent="0.3">
      <c r="B604" s="177"/>
      <c r="C604" s="250"/>
      <c r="D604" s="41" t="s">
        <v>167</v>
      </c>
      <c r="E604" s="41" t="s">
        <v>72</v>
      </c>
      <c r="F604" s="257">
        <v>1950</v>
      </c>
      <c r="G604" s="42">
        <v>1</v>
      </c>
      <c r="H604" s="43">
        <v>0.20100000000000001</v>
      </c>
      <c r="I604" s="45">
        <v>1.0649999999999999</v>
      </c>
    </row>
    <row r="605" spans="2:9" ht="15.75" thickBot="1" x14ac:dyDescent="0.3">
      <c r="B605" s="178"/>
      <c r="C605" s="263" t="s">
        <v>638</v>
      </c>
      <c r="D605" s="264"/>
      <c r="E605" s="264"/>
      <c r="F605" s="259"/>
      <c r="G605" s="19">
        <v>2</v>
      </c>
      <c r="H605" s="20">
        <v>0.59499999999999997</v>
      </c>
      <c r="I605" s="46">
        <v>3.0649999999999999</v>
      </c>
    </row>
    <row r="606" spans="2:9" x14ac:dyDescent="0.25">
      <c r="B606" s="15" t="s">
        <v>124</v>
      </c>
      <c r="C606" s="249" t="s">
        <v>32</v>
      </c>
      <c r="D606" s="41" t="s">
        <v>394</v>
      </c>
      <c r="E606" s="41" t="s">
        <v>72</v>
      </c>
      <c r="F606" s="257">
        <v>2009</v>
      </c>
      <c r="G606" s="42">
        <v>1</v>
      </c>
      <c r="H606" s="43">
        <v>29.571999999999999</v>
      </c>
      <c r="I606" s="45">
        <v>95</v>
      </c>
    </row>
    <row r="607" spans="2:9" x14ac:dyDescent="0.25">
      <c r="B607" s="177"/>
      <c r="C607" s="261"/>
      <c r="D607" s="41" t="s">
        <v>309</v>
      </c>
      <c r="E607" s="41" t="s">
        <v>72</v>
      </c>
      <c r="F607" s="258">
        <v>41136</v>
      </c>
      <c r="G607" s="42">
        <v>1</v>
      </c>
      <c r="H607" s="43">
        <v>16.86</v>
      </c>
      <c r="I607" s="45">
        <v>61.917999999999999</v>
      </c>
    </row>
    <row r="608" spans="2:9" ht="15.75" thickBot="1" x14ac:dyDescent="0.3">
      <c r="B608" s="177"/>
      <c r="C608" s="250"/>
      <c r="D608" s="41" t="s">
        <v>171</v>
      </c>
      <c r="E608" s="41" t="s">
        <v>72</v>
      </c>
      <c r="F608" s="257">
        <v>1970</v>
      </c>
      <c r="G608" s="42">
        <v>1</v>
      </c>
      <c r="H608" s="43">
        <v>1.28</v>
      </c>
      <c r="I608" s="45">
        <v>3.5</v>
      </c>
    </row>
    <row r="609" spans="2:9" ht="15.75" thickBot="1" x14ac:dyDescent="0.3">
      <c r="B609" s="178"/>
      <c r="C609" s="263" t="s">
        <v>639</v>
      </c>
      <c r="D609" s="264"/>
      <c r="E609" s="264"/>
      <c r="F609" s="259"/>
      <c r="G609" s="19">
        <v>3</v>
      </c>
      <c r="H609" s="20">
        <v>47.712000000000003</v>
      </c>
      <c r="I609" s="46">
        <v>160.41800000000001</v>
      </c>
    </row>
    <row r="610" spans="2:9" x14ac:dyDescent="0.25">
      <c r="B610" s="15" t="s">
        <v>125</v>
      </c>
      <c r="C610" s="249" t="s">
        <v>29</v>
      </c>
      <c r="D610" s="41" t="s">
        <v>217</v>
      </c>
      <c r="E610" s="41" t="s">
        <v>72</v>
      </c>
      <c r="F610" s="258">
        <v>41088</v>
      </c>
      <c r="G610" s="42">
        <v>1</v>
      </c>
      <c r="H610" s="43">
        <v>0.66</v>
      </c>
      <c r="I610" s="45">
        <v>3.2</v>
      </c>
    </row>
    <row r="611" spans="2:9" ht="15.75" thickBot="1" x14ac:dyDescent="0.3">
      <c r="B611" s="177"/>
      <c r="C611" s="250"/>
      <c r="D611" s="41" t="s">
        <v>299</v>
      </c>
      <c r="E611" s="41" t="s">
        <v>72</v>
      </c>
      <c r="F611" s="258">
        <v>41136</v>
      </c>
      <c r="G611" s="42">
        <v>1</v>
      </c>
      <c r="H611" s="43">
        <v>1.59</v>
      </c>
      <c r="I611" s="45">
        <v>8.32</v>
      </c>
    </row>
    <row r="612" spans="2:9" ht="15.75" thickBot="1" x14ac:dyDescent="0.3">
      <c r="B612" s="178"/>
      <c r="C612" s="263" t="s">
        <v>640</v>
      </c>
      <c r="D612" s="264"/>
      <c r="E612" s="264"/>
      <c r="F612" s="259"/>
      <c r="G612" s="19">
        <v>2</v>
      </c>
      <c r="H612" s="20">
        <v>2.25</v>
      </c>
      <c r="I612" s="46">
        <v>11.52</v>
      </c>
    </row>
    <row r="613" spans="2:9" x14ac:dyDescent="0.25">
      <c r="B613" s="15" t="s">
        <v>126</v>
      </c>
      <c r="C613" s="249" t="s">
        <v>4</v>
      </c>
      <c r="D613" s="41" t="s">
        <v>173</v>
      </c>
      <c r="E613" s="41" t="s">
        <v>72</v>
      </c>
      <c r="F613" s="257">
        <v>1956</v>
      </c>
      <c r="G613" s="42">
        <v>1</v>
      </c>
      <c r="H613" s="43">
        <v>0.27200000000000002</v>
      </c>
      <c r="I613" s="45">
        <v>0.6</v>
      </c>
    </row>
    <row r="614" spans="2:9" x14ac:dyDescent="0.25">
      <c r="B614" s="177"/>
      <c r="C614" s="261"/>
      <c r="D614" s="41" t="s">
        <v>400</v>
      </c>
      <c r="E614" s="41" t="s">
        <v>72</v>
      </c>
      <c r="F614" s="257">
        <v>2010</v>
      </c>
      <c r="G614" s="42">
        <v>1</v>
      </c>
      <c r="H614" s="43">
        <v>7.03</v>
      </c>
      <c r="I614" s="45">
        <v>33</v>
      </c>
    </row>
    <row r="615" spans="2:9" x14ac:dyDescent="0.25">
      <c r="B615" s="177"/>
      <c r="C615" s="261"/>
      <c r="D615" s="41" t="s">
        <v>401</v>
      </c>
      <c r="E615" s="41" t="s">
        <v>72</v>
      </c>
      <c r="F615" s="257">
        <v>2004</v>
      </c>
      <c r="G615" s="42">
        <v>1</v>
      </c>
      <c r="H615" s="43">
        <v>27.33</v>
      </c>
      <c r="I615" s="45">
        <v>112</v>
      </c>
    </row>
    <row r="616" spans="2:9" x14ac:dyDescent="0.25">
      <c r="B616" s="177"/>
      <c r="C616" s="261"/>
      <c r="D616" s="41" t="s">
        <v>406</v>
      </c>
      <c r="E616" s="41" t="s">
        <v>72</v>
      </c>
      <c r="F616" s="258">
        <v>42923</v>
      </c>
      <c r="G616" s="42">
        <v>1</v>
      </c>
      <c r="H616" s="43">
        <v>10.09</v>
      </c>
      <c r="I616" s="45">
        <v>34.44</v>
      </c>
    </row>
    <row r="617" spans="2:9" x14ac:dyDescent="0.25">
      <c r="B617" s="177"/>
      <c r="C617" s="261"/>
      <c r="D617" s="41" t="s">
        <v>251</v>
      </c>
      <c r="E617" s="41" t="s">
        <v>72</v>
      </c>
      <c r="F617" s="258">
        <v>41019</v>
      </c>
      <c r="G617" s="42">
        <v>1</v>
      </c>
      <c r="H617" s="43">
        <v>20.55</v>
      </c>
      <c r="I617" s="45">
        <v>97.96</v>
      </c>
    </row>
    <row r="618" spans="2:9" x14ac:dyDescent="0.25">
      <c r="B618" s="177"/>
      <c r="C618" s="261"/>
      <c r="D618" s="41" t="s">
        <v>421</v>
      </c>
      <c r="E618" s="41" t="s">
        <v>72</v>
      </c>
      <c r="F618" s="258">
        <v>41261</v>
      </c>
      <c r="G618" s="42">
        <v>1</v>
      </c>
      <c r="H618" s="43">
        <v>7.98</v>
      </c>
      <c r="I618" s="45">
        <v>40.26</v>
      </c>
    </row>
    <row r="619" spans="2:9" x14ac:dyDescent="0.25">
      <c r="B619" s="177"/>
      <c r="C619" s="261"/>
      <c r="D619" s="41" t="s">
        <v>286</v>
      </c>
      <c r="E619" s="41" t="s">
        <v>72</v>
      </c>
      <c r="F619" s="258">
        <v>41261</v>
      </c>
      <c r="G619" s="42">
        <v>1</v>
      </c>
      <c r="H619" s="43">
        <v>7.12</v>
      </c>
      <c r="I619" s="45">
        <v>40.159999999999997</v>
      </c>
    </row>
    <row r="620" spans="2:9" x14ac:dyDescent="0.25">
      <c r="B620" s="177"/>
      <c r="C620" s="261"/>
      <c r="D620" s="41" t="s">
        <v>313</v>
      </c>
      <c r="E620" s="41" t="s">
        <v>71</v>
      </c>
      <c r="F620" s="258">
        <v>40760</v>
      </c>
      <c r="G620" s="42">
        <v>1</v>
      </c>
      <c r="H620" s="43">
        <v>3.03</v>
      </c>
      <c r="I620" s="45">
        <v>22</v>
      </c>
    </row>
    <row r="621" spans="2:9" x14ac:dyDescent="0.25">
      <c r="B621" s="177"/>
      <c r="C621" s="261"/>
      <c r="D621" s="41" t="s">
        <v>520</v>
      </c>
      <c r="E621" s="41" t="s">
        <v>72</v>
      </c>
      <c r="F621" s="258">
        <v>41187</v>
      </c>
      <c r="G621" s="42">
        <v>1</v>
      </c>
      <c r="H621" s="43">
        <v>35.630000000000003</v>
      </c>
      <c r="I621" s="45">
        <v>151</v>
      </c>
    </row>
    <row r="622" spans="2:9" x14ac:dyDescent="0.25">
      <c r="B622" s="177"/>
      <c r="C622" s="261"/>
      <c r="D622" s="41" t="s">
        <v>441</v>
      </c>
      <c r="E622" s="41" t="s">
        <v>72</v>
      </c>
      <c r="F622" s="257">
        <v>2009</v>
      </c>
      <c r="G622" s="42">
        <v>1</v>
      </c>
      <c r="H622" s="43">
        <v>30.1</v>
      </c>
      <c r="I622" s="45">
        <v>137</v>
      </c>
    </row>
    <row r="623" spans="2:9" x14ac:dyDescent="0.25">
      <c r="B623" s="177"/>
      <c r="C623" s="261"/>
      <c r="D623" s="41" t="s">
        <v>445</v>
      </c>
      <c r="E623" s="41" t="s">
        <v>69</v>
      </c>
      <c r="F623" s="258">
        <v>41615</v>
      </c>
      <c r="G623" s="42">
        <v>1</v>
      </c>
      <c r="H623" s="43">
        <v>27.234000000000002</v>
      </c>
      <c r="I623" s="45">
        <v>80</v>
      </c>
    </row>
    <row r="624" spans="2:9" x14ac:dyDescent="0.25">
      <c r="B624" s="177"/>
      <c r="C624" s="261"/>
      <c r="D624" s="41" t="s">
        <v>356</v>
      </c>
      <c r="E624" s="41" t="s">
        <v>72</v>
      </c>
      <c r="F624" s="258">
        <v>41201</v>
      </c>
      <c r="G624" s="42">
        <v>1</v>
      </c>
      <c r="H624" s="43">
        <v>6.7439999999999998</v>
      </c>
      <c r="I624" s="45">
        <v>18</v>
      </c>
    </row>
    <row r="625" spans="2:9" x14ac:dyDescent="0.25">
      <c r="B625" s="177"/>
      <c r="C625" s="261"/>
      <c r="D625" s="41" t="s">
        <v>727</v>
      </c>
      <c r="E625" s="41" t="s">
        <v>72</v>
      </c>
      <c r="F625" s="258">
        <v>42363</v>
      </c>
      <c r="G625" s="42">
        <v>1</v>
      </c>
      <c r="H625" s="43">
        <v>2.74</v>
      </c>
      <c r="I625" s="45">
        <v>5.74</v>
      </c>
    </row>
    <row r="626" spans="2:9" ht="15.75" thickBot="1" x14ac:dyDescent="0.3">
      <c r="B626" s="177"/>
      <c r="C626" s="250"/>
      <c r="D626" s="41" t="s">
        <v>728</v>
      </c>
      <c r="E626" s="41" t="s">
        <v>72</v>
      </c>
      <c r="F626" s="258">
        <v>42324</v>
      </c>
      <c r="G626" s="42">
        <v>1</v>
      </c>
      <c r="H626" s="43">
        <v>15</v>
      </c>
      <c r="I626" s="45">
        <v>25</v>
      </c>
    </row>
    <row r="627" spans="2:9" ht="15.75" thickBot="1" x14ac:dyDescent="0.3">
      <c r="B627" s="178"/>
      <c r="C627" s="263" t="s">
        <v>641</v>
      </c>
      <c r="D627" s="264"/>
      <c r="E627" s="264"/>
      <c r="F627" s="259"/>
      <c r="G627" s="19">
        <v>14</v>
      </c>
      <c r="H627" s="20">
        <v>200.85000000000002</v>
      </c>
      <c r="I627" s="46">
        <v>797.16</v>
      </c>
    </row>
    <row r="628" spans="2:9" ht="15.75" thickBot="1" x14ac:dyDescent="0.3">
      <c r="B628" s="15" t="s">
        <v>141</v>
      </c>
      <c r="C628" s="260" t="s">
        <v>140</v>
      </c>
      <c r="D628" s="41" t="s">
        <v>187</v>
      </c>
      <c r="E628" s="41" t="s">
        <v>69</v>
      </c>
      <c r="F628" s="257">
        <v>2000</v>
      </c>
      <c r="G628" s="42">
        <v>1</v>
      </c>
      <c r="H628" s="43">
        <v>672</v>
      </c>
      <c r="I628" s="45">
        <v>2516</v>
      </c>
    </row>
    <row r="629" spans="2:9" ht="15.75" thickBot="1" x14ac:dyDescent="0.3">
      <c r="B629" s="177"/>
      <c r="C629" s="266" t="s">
        <v>642</v>
      </c>
      <c r="D629" s="264"/>
      <c r="E629" s="264"/>
      <c r="F629" s="259"/>
      <c r="G629" s="19">
        <v>1</v>
      </c>
      <c r="H629" s="20">
        <v>672</v>
      </c>
      <c r="I629" s="46">
        <v>2516</v>
      </c>
    </row>
    <row r="630" spans="2:9" x14ac:dyDescent="0.25">
      <c r="B630" s="15" t="s">
        <v>127</v>
      </c>
      <c r="C630" s="249" t="s">
        <v>23</v>
      </c>
      <c r="D630" s="41" t="s">
        <v>546</v>
      </c>
      <c r="E630" s="41" t="s">
        <v>576</v>
      </c>
      <c r="F630" s="258">
        <v>41977</v>
      </c>
      <c r="G630" s="42">
        <v>1</v>
      </c>
      <c r="H630" s="43">
        <v>11.933999999999999</v>
      </c>
      <c r="I630" s="45">
        <v>36.094999999999999</v>
      </c>
    </row>
    <row r="631" spans="2:9" x14ac:dyDescent="0.25">
      <c r="B631" s="177"/>
      <c r="C631" s="261"/>
      <c r="D631" s="41" t="s">
        <v>319</v>
      </c>
      <c r="E631" s="41" t="s">
        <v>72</v>
      </c>
      <c r="F631" s="258">
        <v>40606</v>
      </c>
      <c r="G631" s="42">
        <v>1</v>
      </c>
      <c r="H631" s="43">
        <v>22.92</v>
      </c>
      <c r="I631" s="45">
        <v>78</v>
      </c>
    </row>
    <row r="632" spans="2:9" ht="15.75" thickBot="1" x14ac:dyDescent="0.3">
      <c r="B632" s="177"/>
      <c r="C632" s="250"/>
      <c r="D632" s="41" t="s">
        <v>516</v>
      </c>
      <c r="E632" s="41" t="s">
        <v>72</v>
      </c>
      <c r="F632" s="257">
        <v>2010</v>
      </c>
      <c r="G632" s="42">
        <v>1</v>
      </c>
      <c r="H632" s="43">
        <v>12.298999999999999</v>
      </c>
      <c r="I632" s="45">
        <v>36</v>
      </c>
    </row>
    <row r="633" spans="2:9" ht="15.75" thickBot="1" x14ac:dyDescent="0.3">
      <c r="B633" s="178"/>
      <c r="C633" s="263" t="s">
        <v>643</v>
      </c>
      <c r="D633" s="264"/>
      <c r="E633" s="264"/>
      <c r="F633" s="259"/>
      <c r="G633" s="19">
        <v>3</v>
      </c>
      <c r="H633" s="20">
        <v>47.152999999999999</v>
      </c>
      <c r="I633" s="46">
        <v>150.095</v>
      </c>
    </row>
    <row r="634" spans="2:9" ht="15.75" thickBot="1" x14ac:dyDescent="0.3">
      <c r="B634" s="15" t="s">
        <v>128</v>
      </c>
      <c r="C634" s="260" t="s">
        <v>13</v>
      </c>
      <c r="D634" s="41" t="s">
        <v>420</v>
      </c>
      <c r="E634" s="41" t="s">
        <v>69</v>
      </c>
      <c r="F634" s="258">
        <v>41278</v>
      </c>
      <c r="G634" s="42">
        <v>1</v>
      </c>
      <c r="H634" s="43">
        <v>52</v>
      </c>
      <c r="I634" s="45">
        <v>225.34</v>
      </c>
    </row>
    <row r="635" spans="2:9" ht="15.75" thickBot="1" x14ac:dyDescent="0.3">
      <c r="B635" s="178"/>
      <c r="C635" s="263" t="s">
        <v>644</v>
      </c>
      <c r="D635" s="264"/>
      <c r="E635" s="264"/>
      <c r="F635" s="259"/>
      <c r="G635" s="19">
        <v>1</v>
      </c>
      <c r="H635" s="20">
        <v>52</v>
      </c>
      <c r="I635" s="46">
        <v>225.34</v>
      </c>
    </row>
    <row r="636" spans="2:9" x14ac:dyDescent="0.25">
      <c r="B636" s="15" t="s">
        <v>139</v>
      </c>
      <c r="C636" s="249" t="s">
        <v>57</v>
      </c>
      <c r="D636" s="41" t="s">
        <v>388</v>
      </c>
      <c r="E636" s="41" t="s">
        <v>69</v>
      </c>
      <c r="F636" s="258">
        <v>40645</v>
      </c>
      <c r="G636" s="42">
        <v>1</v>
      </c>
      <c r="H636" s="43">
        <v>275.52</v>
      </c>
      <c r="I636" s="45">
        <v>881.21</v>
      </c>
    </row>
    <row r="637" spans="2:9" x14ac:dyDescent="0.25">
      <c r="B637" s="177"/>
      <c r="C637" s="261"/>
      <c r="D637" s="41" t="s">
        <v>544</v>
      </c>
      <c r="E637" s="41" t="s">
        <v>576</v>
      </c>
      <c r="F637" s="257">
        <v>2014</v>
      </c>
      <c r="G637" s="42">
        <v>1</v>
      </c>
      <c r="H637" s="43">
        <v>21.27</v>
      </c>
      <c r="I637" s="45">
        <v>58.48</v>
      </c>
    </row>
    <row r="638" spans="2:9" x14ac:dyDescent="0.25">
      <c r="B638" s="177"/>
      <c r="C638" s="261"/>
      <c r="D638" s="41" t="s">
        <v>311</v>
      </c>
      <c r="E638" s="41" t="s">
        <v>72</v>
      </c>
      <c r="F638" s="258">
        <v>41596</v>
      </c>
      <c r="G638" s="42">
        <v>1</v>
      </c>
      <c r="H638" s="43">
        <v>46.11</v>
      </c>
      <c r="I638" s="45">
        <v>150.61000000000001</v>
      </c>
    </row>
    <row r="639" spans="2:9" ht="15.75" thickBot="1" x14ac:dyDescent="0.3">
      <c r="B639" s="177"/>
      <c r="C639" s="250"/>
      <c r="D639" s="41" t="s">
        <v>729</v>
      </c>
      <c r="E639" s="41" t="s">
        <v>576</v>
      </c>
      <c r="F639" s="257">
        <v>1957</v>
      </c>
      <c r="G639" s="42">
        <v>1</v>
      </c>
      <c r="H639" s="43">
        <v>1.5840000000000001</v>
      </c>
      <c r="I639" s="45">
        <v>7</v>
      </c>
    </row>
    <row r="640" spans="2:9" ht="15.75" thickBot="1" x14ac:dyDescent="0.3">
      <c r="B640" s="178"/>
      <c r="C640" s="263" t="s">
        <v>645</v>
      </c>
      <c r="D640" s="264"/>
      <c r="E640" s="264"/>
      <c r="F640" s="259"/>
      <c r="G640" s="19">
        <v>4</v>
      </c>
      <c r="H640" s="20">
        <v>344.48399999999998</v>
      </c>
      <c r="I640" s="46">
        <v>1097.3000000000002</v>
      </c>
    </row>
    <row r="641" spans="2:9" ht="16.5" thickBot="1" x14ac:dyDescent="0.3">
      <c r="B641" s="268" t="s">
        <v>580</v>
      </c>
      <c r="C641" s="269"/>
      <c r="D641" s="269"/>
      <c r="E641" s="269"/>
      <c r="F641" s="270"/>
      <c r="G641" s="251">
        <v>571</v>
      </c>
      <c r="H641" s="252">
        <v>14891.693800000012</v>
      </c>
      <c r="I641" s="253">
        <v>51015.38500000006</v>
      </c>
    </row>
    <row r="642" spans="2:9" x14ac:dyDescent="0.25">
      <c r="G642"/>
      <c r="H642"/>
      <c r="I642"/>
    </row>
    <row r="643" spans="2:9" ht="15.75" x14ac:dyDescent="0.25">
      <c r="B643" s="9" t="s">
        <v>535</v>
      </c>
      <c r="G643"/>
      <c r="H643"/>
      <c r="I643"/>
    </row>
    <row r="644" spans="2:9" ht="18.75" x14ac:dyDescent="0.25">
      <c r="B644" s="9" t="s">
        <v>536</v>
      </c>
    </row>
    <row r="646" spans="2:9" ht="94.5" customHeight="1" x14ac:dyDescent="0.25">
      <c r="B646" s="285" t="s">
        <v>800</v>
      </c>
      <c r="C646" s="285"/>
      <c r="D646" s="285"/>
      <c r="E646" s="285"/>
      <c r="F646" s="285"/>
      <c r="G646" s="285"/>
      <c r="H646" s="285"/>
      <c r="I646" s="285"/>
    </row>
  </sheetData>
  <mergeCells count="2">
    <mergeCell ref="B2:I2"/>
    <mergeCell ref="B646:I646"/>
  </mergeCells>
  <pageMargins left="0.51181102362204722" right="0.51181102362204722" top="0.55118110236220474" bottom="0.55118110236220474" header="0.31496062992125984" footer="0.31496062992125984"/>
  <pageSetup paperSize="9" scale="55" orientation="portrait" r:id="rId2"/>
  <rowBreaks count="2" manualBreakCount="2">
    <brk id="526" max="18" man="1"/>
    <brk id="585" max="18"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580"/>
  <sheetViews>
    <sheetView showGridLines="0" zoomScale="90" zoomScaleNormal="90" zoomScaleSheetLayoutView="85" workbookViewId="0">
      <pane ySplit="3" topLeftCell="A562" activePane="bottomLeft" state="frozen"/>
      <selection pane="bottomLeft" activeCell="P10" sqref="P10"/>
    </sheetView>
  </sheetViews>
  <sheetFormatPr defaultColWidth="9.140625" defaultRowHeight="20.100000000000001" customHeight="1" x14ac:dyDescent="0.25"/>
  <cols>
    <col min="1" max="1" width="1.85546875" style="1" customWidth="1"/>
    <col min="2" max="2" width="13.85546875" style="1" customWidth="1"/>
    <col min="3" max="3" width="51.85546875" style="1" customWidth="1"/>
    <col min="4" max="4" width="17.85546875" style="1" customWidth="1"/>
    <col min="5" max="5" width="12.85546875" style="1" customWidth="1"/>
    <col min="6" max="7" width="16.7109375" style="1" customWidth="1"/>
    <col min="8" max="8" width="15.7109375" style="16" customWidth="1"/>
    <col min="9" max="9" width="16.42578125" style="16" customWidth="1"/>
    <col min="10" max="10" width="1.28515625" style="1" customWidth="1"/>
    <col min="11" max="16384" width="9.140625" style="1"/>
  </cols>
  <sheetData>
    <row r="1" spans="2:21" ht="20.100000000000001" customHeight="1" thickBot="1" x14ac:dyDescent="0.3"/>
    <row r="2" spans="2:21" ht="34.5" customHeight="1" thickBot="1" x14ac:dyDescent="0.3">
      <c r="B2" s="278" t="s">
        <v>735</v>
      </c>
      <c r="C2" s="279"/>
      <c r="D2" s="279"/>
      <c r="E2" s="279"/>
      <c r="F2" s="279"/>
      <c r="G2" s="279"/>
      <c r="H2" s="279"/>
      <c r="I2" s="280"/>
    </row>
    <row r="3" spans="2:21" ht="53.25" customHeight="1" thickBot="1" x14ac:dyDescent="0.3">
      <c r="B3" s="10" t="s">
        <v>534</v>
      </c>
      <c r="C3" s="5" t="s">
        <v>142</v>
      </c>
      <c r="D3" s="6" t="s">
        <v>65</v>
      </c>
      <c r="E3" s="7" t="s">
        <v>66</v>
      </c>
      <c r="F3" s="8" t="s">
        <v>67</v>
      </c>
      <c r="G3" s="8" t="s">
        <v>581</v>
      </c>
      <c r="H3" s="17" t="s">
        <v>143</v>
      </c>
      <c r="I3" s="18" t="s">
        <v>68</v>
      </c>
    </row>
    <row r="4" spans="2:21" ht="21.75" customHeight="1" x14ac:dyDescent="0.25">
      <c r="B4" s="49" t="s">
        <v>76</v>
      </c>
      <c r="C4" s="50" t="s">
        <v>386</v>
      </c>
      <c r="D4" s="51" t="s">
        <v>11</v>
      </c>
      <c r="E4" s="52" t="s">
        <v>69</v>
      </c>
      <c r="F4" s="53">
        <v>1998</v>
      </c>
      <c r="G4" s="54">
        <v>1</v>
      </c>
      <c r="H4" s="55">
        <v>10.6</v>
      </c>
      <c r="I4" s="56">
        <v>47</v>
      </c>
      <c r="L4" s="103" t="s">
        <v>797</v>
      </c>
    </row>
    <row r="5" spans="2:21" ht="21.75" customHeight="1" x14ac:dyDescent="0.25">
      <c r="B5" s="49" t="s">
        <v>76</v>
      </c>
      <c r="C5" s="57" t="s">
        <v>411</v>
      </c>
      <c r="D5" s="58" t="s">
        <v>11</v>
      </c>
      <c r="E5" s="59" t="s">
        <v>69</v>
      </c>
      <c r="F5" s="60">
        <v>2006</v>
      </c>
      <c r="G5" s="54">
        <v>1</v>
      </c>
      <c r="H5" s="61">
        <v>4.5999999999999996</v>
      </c>
      <c r="I5" s="62">
        <v>20.66</v>
      </c>
      <c r="K5" s="48"/>
      <c r="L5" s="48" t="s">
        <v>798</v>
      </c>
      <c r="M5" s="48"/>
      <c r="N5" s="48"/>
      <c r="O5" s="48"/>
      <c r="P5" s="48"/>
      <c r="Q5" s="48"/>
      <c r="R5" s="48"/>
      <c r="S5" s="48"/>
      <c r="T5" s="48"/>
      <c r="U5" s="48"/>
    </row>
    <row r="6" spans="2:21" ht="21.75" customHeight="1" x14ac:dyDescent="0.25">
      <c r="B6" s="184" t="s">
        <v>773</v>
      </c>
      <c r="C6" s="83" t="s">
        <v>774</v>
      </c>
      <c r="D6" s="84" t="s">
        <v>775</v>
      </c>
      <c r="E6" s="85" t="s">
        <v>69</v>
      </c>
      <c r="F6" s="86">
        <v>42965</v>
      </c>
      <c r="G6" s="87">
        <v>1</v>
      </c>
      <c r="H6" s="88">
        <v>2.4900000000000002</v>
      </c>
      <c r="I6" s="89">
        <v>8.7149999999999999</v>
      </c>
      <c r="K6" s="48"/>
      <c r="L6" s="48"/>
      <c r="M6" s="48"/>
      <c r="N6" s="48"/>
      <c r="O6" s="48"/>
      <c r="P6" s="48"/>
      <c r="Q6" s="48"/>
      <c r="R6" s="48"/>
      <c r="S6" s="48"/>
      <c r="T6" s="48"/>
      <c r="U6" s="48"/>
    </row>
    <row r="7" spans="2:21" ht="18" customHeight="1" x14ac:dyDescent="0.25">
      <c r="B7" s="63" t="s">
        <v>77</v>
      </c>
      <c r="C7" s="57" t="s">
        <v>203</v>
      </c>
      <c r="D7" s="64" t="s">
        <v>10</v>
      </c>
      <c r="E7" s="59" t="s">
        <v>72</v>
      </c>
      <c r="F7" s="60">
        <v>2009</v>
      </c>
      <c r="G7" s="54">
        <v>1</v>
      </c>
      <c r="H7" s="61">
        <v>28.78</v>
      </c>
      <c r="I7" s="62">
        <v>94.88</v>
      </c>
    </row>
    <row r="8" spans="2:21" ht="18.75" customHeight="1" x14ac:dyDescent="0.25">
      <c r="B8" s="63" t="s">
        <v>77</v>
      </c>
      <c r="C8" s="57" t="s">
        <v>215</v>
      </c>
      <c r="D8" s="64" t="s">
        <v>10</v>
      </c>
      <c r="E8" s="59" t="s">
        <v>72</v>
      </c>
      <c r="F8" s="60">
        <v>2006</v>
      </c>
      <c r="G8" s="54">
        <v>1</v>
      </c>
      <c r="H8" s="61">
        <v>0.55000000000000004</v>
      </c>
      <c r="I8" s="62">
        <v>4.2699999999999996</v>
      </c>
    </row>
    <row r="9" spans="2:21" ht="21.75" customHeight="1" x14ac:dyDescent="0.25">
      <c r="B9" s="63" t="s">
        <v>77</v>
      </c>
      <c r="C9" s="57" t="s">
        <v>264</v>
      </c>
      <c r="D9" s="64" t="s">
        <v>10</v>
      </c>
      <c r="E9" s="59" t="s">
        <v>72</v>
      </c>
      <c r="F9" s="60">
        <v>2004</v>
      </c>
      <c r="G9" s="54">
        <v>1</v>
      </c>
      <c r="H9" s="61">
        <v>8.84</v>
      </c>
      <c r="I9" s="62">
        <v>41</v>
      </c>
    </row>
    <row r="10" spans="2:21" ht="21.75" customHeight="1" x14ac:dyDescent="0.25">
      <c r="B10" s="63" t="s">
        <v>77</v>
      </c>
      <c r="C10" s="57" t="s">
        <v>351</v>
      </c>
      <c r="D10" s="64" t="s">
        <v>10</v>
      </c>
      <c r="E10" s="59" t="s">
        <v>72</v>
      </c>
      <c r="F10" s="60">
        <v>2009</v>
      </c>
      <c r="G10" s="54">
        <v>1</v>
      </c>
      <c r="H10" s="61">
        <v>5.85</v>
      </c>
      <c r="I10" s="62">
        <v>23.2</v>
      </c>
    </row>
    <row r="11" spans="2:21" ht="18" customHeight="1" x14ac:dyDescent="0.25">
      <c r="B11" s="65" t="s">
        <v>78</v>
      </c>
      <c r="C11" s="66" t="s">
        <v>194</v>
      </c>
      <c r="D11" s="58" t="s">
        <v>22</v>
      </c>
      <c r="E11" s="59" t="s">
        <v>72</v>
      </c>
      <c r="F11" s="67">
        <v>2001</v>
      </c>
      <c r="G11" s="54">
        <v>1</v>
      </c>
      <c r="H11" s="68">
        <v>2.2000000000000002</v>
      </c>
      <c r="I11" s="69">
        <v>11.75</v>
      </c>
    </row>
    <row r="12" spans="2:21" ht="18" customHeight="1" x14ac:dyDescent="0.25">
      <c r="B12" s="65" t="s">
        <v>78</v>
      </c>
      <c r="C12" s="57" t="s">
        <v>202</v>
      </c>
      <c r="D12" s="58" t="s">
        <v>22</v>
      </c>
      <c r="E12" s="59" t="s">
        <v>72</v>
      </c>
      <c r="F12" s="70">
        <v>41556</v>
      </c>
      <c r="G12" s="54">
        <v>1</v>
      </c>
      <c r="H12" s="61">
        <v>12.502000000000001</v>
      </c>
      <c r="I12" s="62">
        <v>45.5</v>
      </c>
    </row>
    <row r="13" spans="2:21" ht="18" customHeight="1" x14ac:dyDescent="0.25">
      <c r="B13" s="65" t="s">
        <v>78</v>
      </c>
      <c r="C13" s="71" t="s">
        <v>205</v>
      </c>
      <c r="D13" s="58" t="s">
        <v>22</v>
      </c>
      <c r="E13" s="59" t="s">
        <v>72</v>
      </c>
      <c r="F13" s="70">
        <v>41556</v>
      </c>
      <c r="G13" s="54">
        <v>1</v>
      </c>
      <c r="H13" s="72">
        <v>13.81</v>
      </c>
      <c r="I13" s="73">
        <v>39.89</v>
      </c>
    </row>
    <row r="14" spans="2:21" ht="18" customHeight="1" x14ac:dyDescent="0.25">
      <c r="B14" s="65" t="s">
        <v>78</v>
      </c>
      <c r="C14" s="57" t="s">
        <v>219</v>
      </c>
      <c r="D14" s="58" t="s">
        <v>22</v>
      </c>
      <c r="E14" s="59" t="s">
        <v>72</v>
      </c>
      <c r="F14" s="60">
        <v>1997</v>
      </c>
      <c r="G14" s="54">
        <v>1</v>
      </c>
      <c r="H14" s="281">
        <v>3.15</v>
      </c>
      <c r="I14" s="283">
        <v>16</v>
      </c>
    </row>
    <row r="15" spans="2:21" ht="18" customHeight="1" x14ac:dyDescent="0.25">
      <c r="B15" s="65" t="s">
        <v>78</v>
      </c>
      <c r="C15" s="57" t="s">
        <v>493</v>
      </c>
      <c r="D15" s="58" t="s">
        <v>22</v>
      </c>
      <c r="E15" s="59" t="s">
        <v>72</v>
      </c>
      <c r="F15" s="60">
        <v>1997</v>
      </c>
      <c r="G15" s="54">
        <v>1</v>
      </c>
      <c r="H15" s="282"/>
      <c r="I15" s="284"/>
    </row>
    <row r="16" spans="2:21" ht="18" customHeight="1" x14ac:dyDescent="0.25">
      <c r="B16" s="65" t="s">
        <v>78</v>
      </c>
      <c r="C16" s="57" t="s">
        <v>404</v>
      </c>
      <c r="D16" s="58" t="s">
        <v>22</v>
      </c>
      <c r="E16" s="59" t="s">
        <v>69</v>
      </c>
      <c r="F16" s="60">
        <v>2010</v>
      </c>
      <c r="G16" s="54">
        <v>1</v>
      </c>
      <c r="H16" s="61">
        <v>28.72</v>
      </c>
      <c r="I16" s="74">
        <v>88.1</v>
      </c>
    </row>
    <row r="17" spans="2:9" ht="18" customHeight="1" x14ac:dyDescent="0.25">
      <c r="B17" s="65" t="s">
        <v>78</v>
      </c>
      <c r="C17" s="75" t="s">
        <v>244</v>
      </c>
      <c r="D17" s="58" t="s">
        <v>22</v>
      </c>
      <c r="E17" s="59" t="s">
        <v>72</v>
      </c>
      <c r="F17" s="76">
        <v>41537</v>
      </c>
      <c r="G17" s="54">
        <v>1</v>
      </c>
      <c r="H17" s="77">
        <v>3.0649999999999999</v>
      </c>
      <c r="I17" s="78">
        <v>5.64</v>
      </c>
    </row>
    <row r="18" spans="2:9" ht="18" customHeight="1" x14ac:dyDescent="0.25">
      <c r="B18" s="65" t="s">
        <v>78</v>
      </c>
      <c r="C18" s="71" t="s">
        <v>248</v>
      </c>
      <c r="D18" s="58" t="s">
        <v>22</v>
      </c>
      <c r="E18" s="59" t="s">
        <v>72</v>
      </c>
      <c r="F18" s="79">
        <v>41124</v>
      </c>
      <c r="G18" s="54">
        <v>1</v>
      </c>
      <c r="H18" s="80">
        <v>8.44</v>
      </c>
      <c r="I18" s="74">
        <v>30.5</v>
      </c>
    </row>
    <row r="19" spans="2:9" ht="18" customHeight="1" x14ac:dyDescent="0.25">
      <c r="B19" s="65" t="s">
        <v>78</v>
      </c>
      <c r="C19" s="57" t="s">
        <v>250</v>
      </c>
      <c r="D19" s="58" t="s">
        <v>22</v>
      </c>
      <c r="E19" s="59" t="s">
        <v>72</v>
      </c>
      <c r="F19" s="60">
        <f>F16</f>
        <v>2010</v>
      </c>
      <c r="G19" s="54">
        <v>1</v>
      </c>
      <c r="H19" s="61">
        <v>3.66</v>
      </c>
      <c r="I19" s="74">
        <v>14.904</v>
      </c>
    </row>
    <row r="20" spans="2:9" ht="18" customHeight="1" x14ac:dyDescent="0.25">
      <c r="B20" s="65" t="s">
        <v>78</v>
      </c>
      <c r="C20" s="57" t="s">
        <v>253</v>
      </c>
      <c r="D20" s="58" t="s">
        <v>22</v>
      </c>
      <c r="E20" s="59" t="s">
        <v>72</v>
      </c>
      <c r="F20" s="60">
        <v>2009</v>
      </c>
      <c r="G20" s="54">
        <v>1</v>
      </c>
      <c r="H20" s="80">
        <v>0.92</v>
      </c>
      <c r="I20" s="74">
        <v>4.38</v>
      </c>
    </row>
    <row r="21" spans="2:9" ht="18" customHeight="1" x14ac:dyDescent="0.25">
      <c r="B21" s="65" t="s">
        <v>78</v>
      </c>
      <c r="C21" s="57" t="s">
        <v>650</v>
      </c>
      <c r="D21" s="58" t="s">
        <v>22</v>
      </c>
      <c r="E21" s="59" t="s">
        <v>69</v>
      </c>
      <c r="F21" s="70">
        <v>42028</v>
      </c>
      <c r="G21" s="54">
        <v>1</v>
      </c>
      <c r="H21" s="80">
        <v>30.09</v>
      </c>
      <c r="I21" s="74">
        <v>71.180000000000007</v>
      </c>
    </row>
    <row r="22" spans="2:9" ht="18" customHeight="1" x14ac:dyDescent="0.25">
      <c r="B22" s="82" t="s">
        <v>78</v>
      </c>
      <c r="C22" s="83" t="s">
        <v>776</v>
      </c>
      <c r="D22" s="84" t="s">
        <v>22</v>
      </c>
      <c r="E22" s="85" t="s">
        <v>69</v>
      </c>
      <c r="F22" s="86">
        <v>43034</v>
      </c>
      <c r="G22" s="87">
        <v>1</v>
      </c>
      <c r="H22" s="185">
        <v>3.8210000000000002</v>
      </c>
      <c r="I22" s="104">
        <v>16.838999999999999</v>
      </c>
    </row>
    <row r="23" spans="2:9" ht="18" customHeight="1" x14ac:dyDescent="0.25">
      <c r="B23" s="82" t="s">
        <v>78</v>
      </c>
      <c r="C23" s="83" t="s">
        <v>777</v>
      </c>
      <c r="D23" s="84" t="s">
        <v>22</v>
      </c>
      <c r="E23" s="85" t="s">
        <v>69</v>
      </c>
      <c r="F23" s="86">
        <v>43039</v>
      </c>
      <c r="G23" s="87">
        <v>1</v>
      </c>
      <c r="H23" s="185">
        <v>7.4649999999999999</v>
      </c>
      <c r="I23" s="104">
        <v>39.39</v>
      </c>
    </row>
    <row r="24" spans="2:9" ht="18" customHeight="1" x14ac:dyDescent="0.25">
      <c r="B24" s="65" t="s">
        <v>79</v>
      </c>
      <c r="C24" s="66" t="s">
        <v>195</v>
      </c>
      <c r="D24" s="58" t="s">
        <v>48</v>
      </c>
      <c r="E24" s="59" t="s">
        <v>72</v>
      </c>
      <c r="F24" s="67">
        <v>1999</v>
      </c>
      <c r="G24" s="54">
        <v>1</v>
      </c>
      <c r="H24" s="68">
        <v>16.5</v>
      </c>
      <c r="I24" s="69">
        <v>90</v>
      </c>
    </row>
    <row r="25" spans="2:9" ht="18" customHeight="1" x14ac:dyDescent="0.25">
      <c r="B25" s="65" t="s">
        <v>79</v>
      </c>
      <c r="C25" s="66" t="s">
        <v>481</v>
      </c>
      <c r="D25" s="58" t="s">
        <v>48</v>
      </c>
      <c r="E25" s="59" t="s">
        <v>72</v>
      </c>
      <c r="F25" s="60">
        <v>2000</v>
      </c>
      <c r="G25" s="54">
        <v>1</v>
      </c>
      <c r="H25" s="61">
        <v>7.5</v>
      </c>
      <c r="I25" s="62">
        <v>30</v>
      </c>
    </row>
    <row r="26" spans="2:9" ht="18" customHeight="1" x14ac:dyDescent="0.25">
      <c r="B26" s="65" t="s">
        <v>79</v>
      </c>
      <c r="C26" s="66" t="s">
        <v>482</v>
      </c>
      <c r="D26" s="58" t="s">
        <v>48</v>
      </c>
      <c r="E26" s="59" t="s">
        <v>72</v>
      </c>
      <c r="F26" s="60">
        <v>2001</v>
      </c>
      <c r="G26" s="54">
        <v>1</v>
      </c>
      <c r="H26" s="61">
        <v>7.5</v>
      </c>
      <c r="I26" s="62">
        <v>30</v>
      </c>
    </row>
    <row r="27" spans="2:9" ht="18" customHeight="1" x14ac:dyDescent="0.25">
      <c r="B27" s="65" t="s">
        <v>79</v>
      </c>
      <c r="C27" s="66" t="s">
        <v>483</v>
      </c>
      <c r="D27" s="58" t="s">
        <v>48</v>
      </c>
      <c r="E27" s="59" t="s">
        <v>72</v>
      </c>
      <c r="F27" s="60">
        <v>2002</v>
      </c>
      <c r="G27" s="54">
        <v>1</v>
      </c>
      <c r="H27" s="61">
        <v>7.5</v>
      </c>
      <c r="I27" s="62">
        <v>30</v>
      </c>
    </row>
    <row r="28" spans="2:9" ht="18" customHeight="1" x14ac:dyDescent="0.25">
      <c r="B28" s="65" t="s">
        <v>79</v>
      </c>
      <c r="C28" s="66" t="s">
        <v>484</v>
      </c>
      <c r="D28" s="58" t="s">
        <v>48</v>
      </c>
      <c r="E28" s="59" t="s">
        <v>72</v>
      </c>
      <c r="F28" s="60">
        <v>2002</v>
      </c>
      <c r="G28" s="54">
        <v>1</v>
      </c>
      <c r="H28" s="61">
        <v>7.5</v>
      </c>
      <c r="I28" s="62">
        <v>30</v>
      </c>
    </row>
    <row r="29" spans="2:9" ht="18" customHeight="1" x14ac:dyDescent="0.25">
      <c r="B29" s="65" t="s">
        <v>79</v>
      </c>
      <c r="C29" s="66" t="s">
        <v>485</v>
      </c>
      <c r="D29" s="58" t="s">
        <v>48</v>
      </c>
      <c r="E29" s="59" t="s">
        <v>72</v>
      </c>
      <c r="F29" s="60">
        <v>2003</v>
      </c>
      <c r="G29" s="54">
        <v>1</v>
      </c>
      <c r="H29" s="61">
        <v>7.5</v>
      </c>
      <c r="I29" s="62">
        <v>30</v>
      </c>
    </row>
    <row r="30" spans="2:9" ht="18" customHeight="1" x14ac:dyDescent="0.25">
      <c r="B30" s="65" t="s">
        <v>79</v>
      </c>
      <c r="C30" s="57" t="s">
        <v>488</v>
      </c>
      <c r="D30" s="58" t="s">
        <v>48</v>
      </c>
      <c r="E30" s="59" t="s">
        <v>72</v>
      </c>
      <c r="F30" s="60">
        <v>1998</v>
      </c>
      <c r="G30" s="54">
        <v>1</v>
      </c>
      <c r="H30" s="61">
        <v>0.34</v>
      </c>
      <c r="I30" s="62">
        <v>1.7</v>
      </c>
    </row>
    <row r="31" spans="2:9" ht="18" customHeight="1" x14ac:dyDescent="0.25">
      <c r="B31" s="65" t="s">
        <v>79</v>
      </c>
      <c r="C31" s="57" t="s">
        <v>230</v>
      </c>
      <c r="D31" s="58" t="s">
        <v>48</v>
      </c>
      <c r="E31" s="59" t="s">
        <v>72</v>
      </c>
      <c r="F31" s="60">
        <v>2008</v>
      </c>
      <c r="G31" s="54">
        <v>1</v>
      </c>
      <c r="H31" s="61">
        <v>8.74</v>
      </c>
      <c r="I31" s="62">
        <v>35</v>
      </c>
    </row>
    <row r="32" spans="2:9" ht="18" customHeight="1" x14ac:dyDescent="0.25">
      <c r="B32" s="65" t="s">
        <v>79</v>
      </c>
      <c r="C32" s="57" t="s">
        <v>262</v>
      </c>
      <c r="D32" s="58" t="s">
        <v>48</v>
      </c>
      <c r="E32" s="59" t="s">
        <v>69</v>
      </c>
      <c r="F32" s="70">
        <v>40657</v>
      </c>
      <c r="G32" s="54">
        <v>1</v>
      </c>
      <c r="H32" s="72">
        <v>60</v>
      </c>
      <c r="I32" s="62">
        <v>216.3</v>
      </c>
    </row>
    <row r="33" spans="2:9" ht="18" customHeight="1" x14ac:dyDescent="0.25">
      <c r="B33" s="65" t="s">
        <v>79</v>
      </c>
      <c r="C33" s="57" t="s">
        <v>503</v>
      </c>
      <c r="D33" s="58" t="s">
        <v>48</v>
      </c>
      <c r="E33" s="59" t="s">
        <v>72</v>
      </c>
      <c r="F33" s="81">
        <v>2002</v>
      </c>
      <c r="G33" s="54">
        <v>1</v>
      </c>
      <c r="H33" s="72">
        <v>42</v>
      </c>
      <c r="I33" s="62">
        <v>187.5</v>
      </c>
    </row>
    <row r="34" spans="2:9" ht="18" customHeight="1" x14ac:dyDescent="0.25">
      <c r="B34" s="65" t="s">
        <v>79</v>
      </c>
      <c r="C34" s="57" t="s">
        <v>272</v>
      </c>
      <c r="D34" s="58" t="s">
        <v>48</v>
      </c>
      <c r="E34" s="59" t="s">
        <v>72</v>
      </c>
      <c r="F34" s="60">
        <v>2006</v>
      </c>
      <c r="G34" s="54">
        <v>1</v>
      </c>
      <c r="H34" s="61">
        <v>10.95</v>
      </c>
      <c r="I34" s="62">
        <v>46</v>
      </c>
    </row>
    <row r="35" spans="2:9" ht="18" customHeight="1" x14ac:dyDescent="0.25">
      <c r="B35" s="65" t="s">
        <v>79</v>
      </c>
      <c r="C35" s="57" t="s">
        <v>301</v>
      </c>
      <c r="D35" s="58" t="s">
        <v>48</v>
      </c>
      <c r="E35" s="59" t="s">
        <v>72</v>
      </c>
      <c r="F35" s="70">
        <v>41348</v>
      </c>
      <c r="G35" s="54">
        <v>1</v>
      </c>
      <c r="H35" s="61">
        <v>11.143000000000001</v>
      </c>
      <c r="I35" s="62">
        <v>49.2</v>
      </c>
    </row>
    <row r="36" spans="2:9" ht="18" customHeight="1" x14ac:dyDescent="0.25">
      <c r="B36" s="65" t="s">
        <v>79</v>
      </c>
      <c r="C36" s="57" t="s">
        <v>651</v>
      </c>
      <c r="D36" s="58" t="s">
        <v>48</v>
      </c>
      <c r="E36" s="59" t="s">
        <v>72</v>
      </c>
      <c r="F36" s="70">
        <v>41656</v>
      </c>
      <c r="G36" s="54">
        <v>1</v>
      </c>
      <c r="H36" s="61">
        <v>3.39</v>
      </c>
      <c r="I36" s="62">
        <v>22</v>
      </c>
    </row>
    <row r="37" spans="2:9" ht="18" customHeight="1" x14ac:dyDescent="0.25">
      <c r="B37" s="65" t="s">
        <v>79</v>
      </c>
      <c r="C37" s="57" t="s">
        <v>737</v>
      </c>
      <c r="D37" s="58" t="s">
        <v>48</v>
      </c>
      <c r="E37" s="59" t="s">
        <v>72</v>
      </c>
      <c r="F37" s="60">
        <v>2016</v>
      </c>
      <c r="G37" s="54">
        <v>1</v>
      </c>
      <c r="H37" s="61">
        <v>2.39</v>
      </c>
      <c r="I37" s="62">
        <v>4.3</v>
      </c>
    </row>
    <row r="38" spans="2:9" ht="18" customHeight="1" x14ac:dyDescent="0.25">
      <c r="B38" s="65" t="s">
        <v>79</v>
      </c>
      <c r="C38" s="57" t="s">
        <v>736</v>
      </c>
      <c r="D38" s="58" t="s">
        <v>48</v>
      </c>
      <c r="E38" s="59" t="s">
        <v>72</v>
      </c>
      <c r="F38" s="60">
        <v>2016</v>
      </c>
      <c r="G38" s="54">
        <v>1</v>
      </c>
      <c r="H38" s="61">
        <v>3.72</v>
      </c>
      <c r="I38" s="62">
        <v>13.72</v>
      </c>
    </row>
    <row r="39" spans="2:9" ht="18" customHeight="1" x14ac:dyDescent="0.25">
      <c r="B39" s="90" t="s">
        <v>80</v>
      </c>
      <c r="C39" s="66" t="s">
        <v>189</v>
      </c>
      <c r="D39" s="91" t="s">
        <v>81</v>
      </c>
      <c r="E39" s="59" t="s">
        <v>72</v>
      </c>
      <c r="F39" s="92">
        <v>2001</v>
      </c>
      <c r="G39" s="54">
        <v>1</v>
      </c>
      <c r="H39" s="68">
        <v>3</v>
      </c>
      <c r="I39" s="69">
        <v>22.3</v>
      </c>
    </row>
    <row r="40" spans="2:9" ht="18" customHeight="1" x14ac:dyDescent="0.25">
      <c r="B40" s="65" t="s">
        <v>82</v>
      </c>
      <c r="C40" s="66" t="s">
        <v>181</v>
      </c>
      <c r="D40" s="58" t="s">
        <v>45</v>
      </c>
      <c r="E40" s="59" t="s">
        <v>72</v>
      </c>
      <c r="F40" s="67">
        <v>1960</v>
      </c>
      <c r="G40" s="54">
        <v>1</v>
      </c>
      <c r="H40" s="68">
        <v>2.56</v>
      </c>
      <c r="I40" s="69">
        <v>8</v>
      </c>
    </row>
    <row r="41" spans="2:9" ht="18" customHeight="1" x14ac:dyDescent="0.25">
      <c r="B41" s="65" t="s">
        <v>82</v>
      </c>
      <c r="C41" s="57" t="s">
        <v>254</v>
      </c>
      <c r="D41" s="58" t="s">
        <v>45</v>
      </c>
      <c r="E41" s="59" t="s">
        <v>72</v>
      </c>
      <c r="F41" s="70">
        <v>40927</v>
      </c>
      <c r="G41" s="54">
        <v>1</v>
      </c>
      <c r="H41" s="72">
        <v>1.92</v>
      </c>
      <c r="I41" s="73">
        <v>10</v>
      </c>
    </row>
    <row r="42" spans="2:9" ht="18" customHeight="1" x14ac:dyDescent="0.25">
      <c r="B42" s="65" t="s">
        <v>82</v>
      </c>
      <c r="C42" s="57" t="s">
        <v>652</v>
      </c>
      <c r="D42" s="58" t="s">
        <v>45</v>
      </c>
      <c r="E42" s="59" t="s">
        <v>72</v>
      </c>
      <c r="F42" s="70">
        <v>42306</v>
      </c>
      <c r="G42" s="54">
        <v>1</v>
      </c>
      <c r="H42" s="72">
        <v>12.1</v>
      </c>
      <c r="I42" s="73">
        <v>49.91</v>
      </c>
    </row>
    <row r="43" spans="2:9" ht="18" customHeight="1" x14ac:dyDescent="0.25">
      <c r="B43" s="93" t="s">
        <v>83</v>
      </c>
      <c r="C43" s="66" t="s">
        <v>156</v>
      </c>
      <c r="D43" s="94" t="s">
        <v>19</v>
      </c>
      <c r="E43" s="59" t="s">
        <v>72</v>
      </c>
      <c r="F43" s="95">
        <v>1952</v>
      </c>
      <c r="G43" s="54">
        <v>1</v>
      </c>
      <c r="H43" s="77">
        <v>2.3039999999999998</v>
      </c>
      <c r="I43" s="78">
        <v>8</v>
      </c>
    </row>
    <row r="44" spans="2:9" ht="18" customHeight="1" x14ac:dyDescent="0.25">
      <c r="B44" s="93" t="s">
        <v>83</v>
      </c>
      <c r="C44" s="66" t="s">
        <v>179</v>
      </c>
      <c r="D44" s="94" t="s">
        <v>19</v>
      </c>
      <c r="E44" s="59" t="s">
        <v>72</v>
      </c>
      <c r="F44" s="95">
        <v>1952</v>
      </c>
      <c r="G44" s="54">
        <v>1</v>
      </c>
      <c r="H44" s="77">
        <v>1.181</v>
      </c>
      <c r="I44" s="78">
        <v>4</v>
      </c>
    </row>
    <row r="45" spans="2:9" ht="18" customHeight="1" x14ac:dyDescent="0.25">
      <c r="B45" s="93" t="s">
        <v>83</v>
      </c>
      <c r="C45" s="66" t="s">
        <v>180</v>
      </c>
      <c r="D45" s="94" t="s">
        <v>19</v>
      </c>
      <c r="E45" s="59" t="s">
        <v>72</v>
      </c>
      <c r="F45" s="95">
        <v>1952</v>
      </c>
      <c r="G45" s="54">
        <v>1</v>
      </c>
      <c r="H45" s="77">
        <v>0.71499999999999997</v>
      </c>
      <c r="I45" s="78">
        <v>3</v>
      </c>
    </row>
    <row r="46" spans="2:9" ht="18" customHeight="1" x14ac:dyDescent="0.25">
      <c r="B46" s="93" t="s">
        <v>83</v>
      </c>
      <c r="C46" s="71" t="s">
        <v>416</v>
      </c>
      <c r="D46" s="94" t="s">
        <v>19</v>
      </c>
      <c r="E46" s="59" t="s">
        <v>69</v>
      </c>
      <c r="F46" s="79">
        <v>41506</v>
      </c>
      <c r="G46" s="54">
        <v>1</v>
      </c>
      <c r="H46" s="80">
        <v>28.03</v>
      </c>
      <c r="I46" s="74">
        <v>56.06</v>
      </c>
    </row>
    <row r="47" spans="2:9" ht="18" customHeight="1" x14ac:dyDescent="0.25">
      <c r="B47" s="93" t="s">
        <v>83</v>
      </c>
      <c r="C47" s="57" t="s">
        <v>501</v>
      </c>
      <c r="D47" s="94" t="s">
        <v>19</v>
      </c>
      <c r="E47" s="59" t="s">
        <v>72</v>
      </c>
      <c r="F47" s="60">
        <v>2009</v>
      </c>
      <c r="G47" s="54">
        <v>1</v>
      </c>
      <c r="H47" s="80">
        <v>19.920000000000002</v>
      </c>
      <c r="I47" s="74">
        <v>72</v>
      </c>
    </row>
    <row r="48" spans="2:9" ht="18" customHeight="1" x14ac:dyDescent="0.25">
      <c r="B48" s="93" t="s">
        <v>83</v>
      </c>
      <c r="C48" s="57" t="s">
        <v>273</v>
      </c>
      <c r="D48" s="94" t="s">
        <v>19</v>
      </c>
      <c r="E48" s="59" t="s">
        <v>72</v>
      </c>
      <c r="F48" s="60">
        <v>2008</v>
      </c>
      <c r="G48" s="54">
        <v>1</v>
      </c>
      <c r="H48" s="61">
        <v>2.4</v>
      </c>
      <c r="I48" s="62">
        <v>4.28</v>
      </c>
    </row>
    <row r="49" spans="2:17" ht="18" customHeight="1" x14ac:dyDescent="0.25">
      <c r="B49" s="93" t="s">
        <v>83</v>
      </c>
      <c r="C49" s="57" t="s">
        <v>505</v>
      </c>
      <c r="D49" s="94" t="s">
        <v>19</v>
      </c>
      <c r="E49" s="59" t="s">
        <v>72</v>
      </c>
      <c r="F49" s="79">
        <v>41319</v>
      </c>
      <c r="G49" s="54">
        <v>1</v>
      </c>
      <c r="H49" s="61">
        <v>4</v>
      </c>
      <c r="I49" s="62">
        <v>12</v>
      </c>
    </row>
    <row r="50" spans="2:17" ht="18" customHeight="1" x14ac:dyDescent="0.25">
      <c r="B50" s="93" t="s">
        <v>83</v>
      </c>
      <c r="C50" s="57" t="s">
        <v>331</v>
      </c>
      <c r="D50" s="94" t="s">
        <v>19</v>
      </c>
      <c r="E50" s="59" t="s">
        <v>72</v>
      </c>
      <c r="F50" s="79">
        <v>41522</v>
      </c>
      <c r="G50" s="54">
        <v>1</v>
      </c>
      <c r="H50" s="72">
        <v>1.9</v>
      </c>
      <c r="I50" s="73">
        <v>8.08</v>
      </c>
    </row>
    <row r="51" spans="2:17" ht="18" customHeight="1" x14ac:dyDescent="0.25">
      <c r="B51" s="93" t="s">
        <v>83</v>
      </c>
      <c r="C51" s="71" t="s">
        <v>354</v>
      </c>
      <c r="D51" s="94" t="s">
        <v>19</v>
      </c>
      <c r="E51" s="59" t="s">
        <v>72</v>
      </c>
      <c r="F51" s="70">
        <v>40984</v>
      </c>
      <c r="G51" s="54">
        <v>1</v>
      </c>
      <c r="H51" s="61">
        <v>6.9240000000000004</v>
      </c>
      <c r="I51" s="62">
        <v>20</v>
      </c>
    </row>
    <row r="52" spans="2:17" ht="28.5" customHeight="1" x14ac:dyDescent="0.25">
      <c r="B52" s="93" t="s">
        <v>83</v>
      </c>
      <c r="C52" s="57" t="s">
        <v>452</v>
      </c>
      <c r="D52" s="94" t="s">
        <v>19</v>
      </c>
      <c r="E52" s="71" t="s">
        <v>74</v>
      </c>
      <c r="F52" s="70">
        <v>40478</v>
      </c>
      <c r="G52" s="54">
        <v>1</v>
      </c>
      <c r="H52" s="61">
        <v>100</v>
      </c>
      <c r="I52" s="74">
        <v>423</v>
      </c>
    </row>
    <row r="53" spans="2:17" ht="18" customHeight="1" x14ac:dyDescent="0.25">
      <c r="B53" s="65" t="s">
        <v>83</v>
      </c>
      <c r="C53" s="57" t="s">
        <v>538</v>
      </c>
      <c r="D53" s="58" t="s">
        <v>19</v>
      </c>
      <c r="E53" s="59" t="s">
        <v>576</v>
      </c>
      <c r="F53" s="70">
        <v>41832</v>
      </c>
      <c r="G53" s="54">
        <v>1</v>
      </c>
      <c r="H53" s="61">
        <v>7.48</v>
      </c>
      <c r="I53" s="62">
        <v>23.16</v>
      </c>
    </row>
    <row r="54" spans="2:17" ht="18" customHeight="1" x14ac:dyDescent="0.25">
      <c r="B54" s="65" t="s">
        <v>83</v>
      </c>
      <c r="C54" s="57" t="s">
        <v>545</v>
      </c>
      <c r="D54" s="58" t="s">
        <v>19</v>
      </c>
      <c r="E54" s="59" t="s">
        <v>69</v>
      </c>
      <c r="F54" s="70">
        <v>41717</v>
      </c>
      <c r="G54" s="54">
        <v>1</v>
      </c>
      <c r="H54" s="61">
        <v>10</v>
      </c>
      <c r="I54" s="62">
        <v>20</v>
      </c>
    </row>
    <row r="55" spans="2:17" ht="18" customHeight="1" x14ac:dyDescent="0.25">
      <c r="B55" s="65" t="s">
        <v>83</v>
      </c>
      <c r="C55" s="57" t="s">
        <v>653</v>
      </c>
      <c r="D55" s="58" t="s">
        <v>19</v>
      </c>
      <c r="E55" s="59" t="s">
        <v>69</v>
      </c>
      <c r="F55" s="70">
        <v>42314</v>
      </c>
      <c r="G55" s="54">
        <v>1</v>
      </c>
      <c r="H55" s="61">
        <v>5.18</v>
      </c>
      <c r="I55" s="62">
        <v>14.96</v>
      </c>
    </row>
    <row r="56" spans="2:17" ht="18" customHeight="1" x14ac:dyDescent="0.25">
      <c r="B56" s="96" t="s">
        <v>84</v>
      </c>
      <c r="C56" s="66" t="s">
        <v>654</v>
      </c>
      <c r="D56" s="97" t="s">
        <v>28</v>
      </c>
      <c r="E56" s="59" t="s">
        <v>69</v>
      </c>
      <c r="F56" s="98">
        <v>1956</v>
      </c>
      <c r="G56" s="54">
        <v>1</v>
      </c>
      <c r="H56" s="99">
        <v>160</v>
      </c>
      <c r="I56" s="100">
        <v>400</v>
      </c>
    </row>
    <row r="57" spans="2:17" ht="18" customHeight="1" x14ac:dyDescent="0.25">
      <c r="B57" s="186" t="s">
        <v>84</v>
      </c>
      <c r="C57" s="155" t="s">
        <v>696</v>
      </c>
      <c r="D57" s="187" t="s">
        <v>28</v>
      </c>
      <c r="E57" s="85" t="s">
        <v>69</v>
      </c>
      <c r="F57" s="265">
        <v>42901</v>
      </c>
      <c r="G57" s="87">
        <v>1</v>
      </c>
      <c r="H57" s="109">
        <v>97.44</v>
      </c>
      <c r="I57" s="188">
        <v>254.48</v>
      </c>
    </row>
    <row r="58" spans="2:17" ht="18" customHeight="1" x14ac:dyDescent="0.25">
      <c r="B58" s="93" t="s">
        <v>85</v>
      </c>
      <c r="C58" s="66" t="s">
        <v>146</v>
      </c>
      <c r="D58" s="94" t="s">
        <v>15</v>
      </c>
      <c r="E58" s="59" t="s">
        <v>72</v>
      </c>
      <c r="F58" s="95">
        <v>1938</v>
      </c>
      <c r="G58" s="54">
        <v>1</v>
      </c>
      <c r="H58" s="77">
        <v>0.36</v>
      </c>
      <c r="I58" s="78">
        <v>1</v>
      </c>
    </row>
    <row r="59" spans="2:17" ht="18" customHeight="1" x14ac:dyDescent="0.25">
      <c r="B59" s="93" t="s">
        <v>85</v>
      </c>
      <c r="C59" s="57" t="s">
        <v>494</v>
      </c>
      <c r="D59" s="94" t="s">
        <v>15</v>
      </c>
      <c r="E59" s="59" t="s">
        <v>72</v>
      </c>
      <c r="F59" s="70">
        <v>41424</v>
      </c>
      <c r="G59" s="54">
        <v>1</v>
      </c>
      <c r="H59" s="61">
        <v>12.597</v>
      </c>
      <c r="I59" s="74">
        <v>58.11</v>
      </c>
    </row>
    <row r="60" spans="2:17" ht="18" customHeight="1" x14ac:dyDescent="0.25">
      <c r="B60" s="93" t="s">
        <v>85</v>
      </c>
      <c r="C60" s="57" t="s">
        <v>243</v>
      </c>
      <c r="D60" s="94" t="s">
        <v>15</v>
      </c>
      <c r="E60" s="71" t="s">
        <v>0</v>
      </c>
      <c r="F60" s="79">
        <v>40689</v>
      </c>
      <c r="G60" s="54">
        <v>1</v>
      </c>
      <c r="H60" s="72">
        <v>8.92</v>
      </c>
      <c r="I60" s="73">
        <v>63</v>
      </c>
    </row>
    <row r="61" spans="2:17" ht="18" customHeight="1" x14ac:dyDescent="0.25">
      <c r="B61" s="63" t="s">
        <v>129</v>
      </c>
      <c r="C61" s="57" t="s">
        <v>515</v>
      </c>
      <c r="D61" s="64" t="s">
        <v>43</v>
      </c>
      <c r="E61" s="59" t="s">
        <v>72</v>
      </c>
      <c r="F61" s="60">
        <f>F58</f>
        <v>1938</v>
      </c>
      <c r="G61" s="54">
        <v>1</v>
      </c>
      <c r="H61" s="61">
        <v>0.38</v>
      </c>
      <c r="I61" s="74">
        <v>1.44</v>
      </c>
      <c r="Q61" s="98"/>
    </row>
    <row r="62" spans="2:17" ht="18" customHeight="1" x14ac:dyDescent="0.25">
      <c r="B62" s="93" t="s">
        <v>130</v>
      </c>
      <c r="C62" s="66" t="s">
        <v>144</v>
      </c>
      <c r="D62" s="94" t="s">
        <v>55</v>
      </c>
      <c r="E62" s="59" t="s">
        <v>72</v>
      </c>
      <c r="F62" s="95">
        <v>1953</v>
      </c>
      <c r="G62" s="54">
        <v>1</v>
      </c>
      <c r="H62" s="77">
        <v>0.18</v>
      </c>
      <c r="I62" s="78">
        <v>0.5</v>
      </c>
    </row>
    <row r="63" spans="2:17" ht="18" customHeight="1" x14ac:dyDescent="0.25">
      <c r="B63" s="93" t="s">
        <v>130</v>
      </c>
      <c r="C63" s="66" t="s">
        <v>145</v>
      </c>
      <c r="D63" s="94" t="s">
        <v>55</v>
      </c>
      <c r="E63" s="59" t="s">
        <v>72</v>
      </c>
      <c r="F63" s="95">
        <v>1953</v>
      </c>
      <c r="G63" s="54">
        <v>1</v>
      </c>
      <c r="H63" s="77">
        <v>0.26400000000000001</v>
      </c>
      <c r="I63" s="78">
        <v>1</v>
      </c>
    </row>
    <row r="64" spans="2:17" ht="18" customHeight="1" x14ac:dyDescent="0.25">
      <c r="B64" s="93" t="s">
        <v>130</v>
      </c>
      <c r="C64" s="57" t="s">
        <v>200</v>
      </c>
      <c r="D64" s="94" t="s">
        <v>55</v>
      </c>
      <c r="E64" s="59" t="s">
        <v>72</v>
      </c>
      <c r="F64" s="70">
        <v>41606</v>
      </c>
      <c r="G64" s="54">
        <v>1</v>
      </c>
      <c r="H64" s="61">
        <v>9.6</v>
      </c>
      <c r="I64" s="62">
        <v>49.21</v>
      </c>
    </row>
    <row r="65" spans="2:9" ht="18" customHeight="1" x14ac:dyDescent="0.25">
      <c r="B65" s="93" t="s">
        <v>130</v>
      </c>
      <c r="C65" s="57" t="s">
        <v>334</v>
      </c>
      <c r="D65" s="94" t="s">
        <v>55</v>
      </c>
      <c r="E65" s="59" t="s">
        <v>72</v>
      </c>
      <c r="F65" s="60">
        <v>2000</v>
      </c>
      <c r="G65" s="54">
        <v>1</v>
      </c>
      <c r="H65" s="61">
        <v>9.3000000000000007</v>
      </c>
      <c r="I65" s="62">
        <v>55</v>
      </c>
    </row>
    <row r="66" spans="2:9" ht="18" customHeight="1" x14ac:dyDescent="0.25">
      <c r="B66" s="65" t="s">
        <v>130</v>
      </c>
      <c r="C66" s="57" t="s">
        <v>550</v>
      </c>
      <c r="D66" s="58" t="s">
        <v>55</v>
      </c>
      <c r="E66" s="59" t="s">
        <v>576</v>
      </c>
      <c r="F66" s="70">
        <v>41880</v>
      </c>
      <c r="G66" s="54">
        <v>1</v>
      </c>
      <c r="H66" s="61">
        <v>30.24</v>
      </c>
      <c r="I66" s="62">
        <v>171.68</v>
      </c>
    </row>
    <row r="67" spans="2:9" ht="18" customHeight="1" x14ac:dyDescent="0.25">
      <c r="B67" s="65" t="s">
        <v>131</v>
      </c>
      <c r="C67" s="66" t="s">
        <v>176</v>
      </c>
      <c r="D67" s="58" t="s">
        <v>24</v>
      </c>
      <c r="E67" s="59" t="s">
        <v>69</v>
      </c>
      <c r="F67" s="67">
        <v>1991</v>
      </c>
      <c r="G67" s="54">
        <v>1</v>
      </c>
      <c r="H67" s="68">
        <v>9.35</v>
      </c>
      <c r="I67" s="69">
        <v>41.6</v>
      </c>
    </row>
    <row r="68" spans="2:9" ht="18" customHeight="1" x14ac:dyDescent="0.25">
      <c r="B68" s="65" t="s">
        <v>131</v>
      </c>
      <c r="C68" s="71" t="s">
        <v>236</v>
      </c>
      <c r="D68" s="58" t="s">
        <v>24</v>
      </c>
      <c r="E68" s="59" t="s">
        <v>72</v>
      </c>
      <c r="F68" s="70">
        <v>40991</v>
      </c>
      <c r="G68" s="54">
        <v>1</v>
      </c>
      <c r="H68" s="101">
        <v>9.26</v>
      </c>
      <c r="I68" s="74">
        <v>35</v>
      </c>
    </row>
    <row r="69" spans="2:9" ht="18" customHeight="1" x14ac:dyDescent="0.25">
      <c r="B69" s="65" t="s">
        <v>131</v>
      </c>
      <c r="C69" s="57" t="s">
        <v>245</v>
      </c>
      <c r="D69" s="58" t="s">
        <v>24</v>
      </c>
      <c r="E69" s="59" t="s">
        <v>72</v>
      </c>
      <c r="F69" s="60">
        <f>F67</f>
        <v>1991</v>
      </c>
      <c r="G69" s="54">
        <v>1</v>
      </c>
      <c r="H69" s="61">
        <v>7.23</v>
      </c>
      <c r="I69" s="74">
        <v>22</v>
      </c>
    </row>
    <row r="70" spans="2:9" ht="18" customHeight="1" x14ac:dyDescent="0.25">
      <c r="B70" s="65" t="s">
        <v>131</v>
      </c>
      <c r="C70" s="57" t="s">
        <v>280</v>
      </c>
      <c r="D70" s="58" t="s">
        <v>24</v>
      </c>
      <c r="E70" s="59" t="s">
        <v>72</v>
      </c>
      <c r="F70" s="70">
        <v>40879</v>
      </c>
      <c r="G70" s="54">
        <v>1</v>
      </c>
      <c r="H70" s="72">
        <v>4.67</v>
      </c>
      <c r="I70" s="73">
        <v>21</v>
      </c>
    </row>
    <row r="71" spans="2:9" ht="18" customHeight="1" x14ac:dyDescent="0.25">
      <c r="B71" s="65" t="s">
        <v>131</v>
      </c>
      <c r="C71" s="71" t="s">
        <v>316</v>
      </c>
      <c r="D71" s="58" t="s">
        <v>24</v>
      </c>
      <c r="E71" s="59" t="s">
        <v>72</v>
      </c>
      <c r="F71" s="70">
        <v>41003</v>
      </c>
      <c r="G71" s="54">
        <v>1</v>
      </c>
      <c r="H71" s="72">
        <v>8.0239999999999991</v>
      </c>
      <c r="I71" s="74">
        <v>30</v>
      </c>
    </row>
    <row r="72" spans="2:9" ht="18" customHeight="1" x14ac:dyDescent="0.25">
      <c r="B72" s="65" t="s">
        <v>131</v>
      </c>
      <c r="C72" s="57" t="s">
        <v>579</v>
      </c>
      <c r="D72" s="58" t="s">
        <v>24</v>
      </c>
      <c r="E72" s="59" t="s">
        <v>576</v>
      </c>
      <c r="F72" s="70">
        <v>41754</v>
      </c>
      <c r="G72" s="54">
        <v>1</v>
      </c>
      <c r="H72" s="61">
        <v>46.2</v>
      </c>
      <c r="I72" s="62">
        <v>141.37</v>
      </c>
    </row>
    <row r="73" spans="2:9" ht="18" customHeight="1" x14ac:dyDescent="0.25">
      <c r="B73" s="82" t="s">
        <v>131</v>
      </c>
      <c r="C73" s="83" t="s">
        <v>778</v>
      </c>
      <c r="D73" s="84" t="s">
        <v>24</v>
      </c>
      <c r="E73" s="85" t="s">
        <v>576</v>
      </c>
      <c r="F73" s="86">
        <v>42787</v>
      </c>
      <c r="G73" s="87">
        <v>1</v>
      </c>
      <c r="H73" s="88">
        <v>4.5430000000000001</v>
      </c>
      <c r="I73" s="89">
        <v>11.028</v>
      </c>
    </row>
    <row r="74" spans="2:9" ht="18" customHeight="1" x14ac:dyDescent="0.25">
      <c r="B74" s="63" t="s">
        <v>86</v>
      </c>
      <c r="C74" s="71" t="s">
        <v>227</v>
      </c>
      <c r="D74" s="64" t="s">
        <v>18</v>
      </c>
      <c r="E74" s="59" t="s">
        <v>72</v>
      </c>
      <c r="F74" s="70">
        <v>41302</v>
      </c>
      <c r="G74" s="54">
        <v>1</v>
      </c>
      <c r="H74" s="61">
        <v>3.4</v>
      </c>
      <c r="I74" s="74">
        <v>10.351000000000001</v>
      </c>
    </row>
    <row r="75" spans="2:9" ht="18" customHeight="1" x14ac:dyDescent="0.25">
      <c r="B75" s="63" t="s">
        <v>86</v>
      </c>
      <c r="C75" s="57" t="s">
        <v>234</v>
      </c>
      <c r="D75" s="64" t="s">
        <v>18</v>
      </c>
      <c r="E75" s="59" t="s">
        <v>72</v>
      </c>
      <c r="F75" s="70">
        <v>41198</v>
      </c>
      <c r="G75" s="54">
        <v>1</v>
      </c>
      <c r="H75" s="61">
        <v>2.15</v>
      </c>
      <c r="I75" s="62">
        <v>6.2590000000000003</v>
      </c>
    </row>
    <row r="76" spans="2:9" ht="18" customHeight="1" x14ac:dyDescent="0.25">
      <c r="B76" s="63" t="s">
        <v>86</v>
      </c>
      <c r="C76" s="57" t="s">
        <v>294</v>
      </c>
      <c r="D76" s="64" t="s">
        <v>18</v>
      </c>
      <c r="E76" s="59" t="s">
        <v>72</v>
      </c>
      <c r="F76" s="70">
        <v>41338</v>
      </c>
      <c r="G76" s="54">
        <v>1</v>
      </c>
      <c r="H76" s="61">
        <v>4.0469999999999997</v>
      </c>
      <c r="I76" s="62">
        <v>12.56</v>
      </c>
    </row>
    <row r="77" spans="2:9" ht="18" customHeight="1" x14ac:dyDescent="0.25">
      <c r="B77" s="63" t="s">
        <v>86</v>
      </c>
      <c r="C77" s="57" t="s">
        <v>303</v>
      </c>
      <c r="D77" s="64" t="s">
        <v>18</v>
      </c>
      <c r="E77" s="59" t="s">
        <v>72</v>
      </c>
      <c r="F77" s="60">
        <v>2005</v>
      </c>
      <c r="G77" s="54">
        <v>1</v>
      </c>
      <c r="H77" s="61">
        <v>14.61</v>
      </c>
      <c r="I77" s="74">
        <v>50</v>
      </c>
    </row>
    <row r="78" spans="2:9" ht="18" customHeight="1" x14ac:dyDescent="0.25">
      <c r="B78" s="63" t="s">
        <v>86</v>
      </c>
      <c r="C78" s="57" t="s">
        <v>432</v>
      </c>
      <c r="D78" s="64" t="s">
        <v>18</v>
      </c>
      <c r="E78" s="59" t="s">
        <v>69</v>
      </c>
      <c r="F78" s="70">
        <v>41586</v>
      </c>
      <c r="G78" s="54">
        <v>1</v>
      </c>
      <c r="H78" s="72">
        <v>74</v>
      </c>
      <c r="I78" s="73">
        <v>203</v>
      </c>
    </row>
    <row r="79" spans="2:9" ht="18" customHeight="1" x14ac:dyDescent="0.25">
      <c r="B79" s="63" t="s">
        <v>86</v>
      </c>
      <c r="C79" s="57" t="s">
        <v>440</v>
      </c>
      <c r="D79" s="64" t="s">
        <v>18</v>
      </c>
      <c r="E79" s="59" t="s">
        <v>72</v>
      </c>
      <c r="F79" s="70">
        <v>40340</v>
      </c>
      <c r="G79" s="54">
        <v>1</v>
      </c>
      <c r="H79" s="61">
        <v>8.68</v>
      </c>
      <c r="I79" s="74">
        <v>34</v>
      </c>
    </row>
    <row r="80" spans="2:9" ht="18" customHeight="1" x14ac:dyDescent="0.25">
      <c r="B80" s="102" t="s">
        <v>86</v>
      </c>
      <c r="C80" s="57" t="s">
        <v>149</v>
      </c>
      <c r="D80" s="64" t="s">
        <v>18</v>
      </c>
      <c r="E80" s="59" t="s">
        <v>72</v>
      </c>
      <c r="F80" s="70">
        <v>42210</v>
      </c>
      <c r="G80" s="54">
        <v>1</v>
      </c>
      <c r="H80" s="61">
        <v>17.177</v>
      </c>
      <c r="I80" s="74">
        <v>51</v>
      </c>
    </row>
    <row r="81" spans="2:11" s="103" customFormat="1" ht="18" customHeight="1" x14ac:dyDescent="0.25">
      <c r="B81" s="102" t="s">
        <v>86</v>
      </c>
      <c r="C81" s="57" t="s">
        <v>738</v>
      </c>
      <c r="D81" s="64" t="s">
        <v>18</v>
      </c>
      <c r="E81" s="59" t="s">
        <v>72</v>
      </c>
      <c r="F81" s="60">
        <v>2016</v>
      </c>
      <c r="G81" s="54">
        <v>1</v>
      </c>
      <c r="H81" s="61">
        <v>6.12</v>
      </c>
      <c r="I81" s="74">
        <v>21.14</v>
      </c>
      <c r="J81" s="1"/>
      <c r="K81" s="1"/>
    </row>
    <row r="82" spans="2:11" ht="18" customHeight="1" x14ac:dyDescent="0.25">
      <c r="B82" s="106" t="s">
        <v>87</v>
      </c>
      <c r="C82" s="57" t="s">
        <v>235</v>
      </c>
      <c r="D82" s="107" t="s">
        <v>6</v>
      </c>
      <c r="E82" s="59" t="s">
        <v>72</v>
      </c>
      <c r="F82" s="70">
        <v>40555</v>
      </c>
      <c r="G82" s="54">
        <v>1</v>
      </c>
      <c r="H82" s="72">
        <v>8.1999999999999993</v>
      </c>
      <c r="I82" s="73">
        <v>60</v>
      </c>
    </row>
    <row r="83" spans="2:11" ht="18" customHeight="1" x14ac:dyDescent="0.25">
      <c r="B83" s="108" t="s">
        <v>87</v>
      </c>
      <c r="C83" s="66" t="s">
        <v>509</v>
      </c>
      <c r="D83" s="107" t="s">
        <v>6</v>
      </c>
      <c r="E83" s="59" t="s">
        <v>72</v>
      </c>
      <c r="F83" s="70">
        <v>41337</v>
      </c>
      <c r="G83" s="54">
        <v>1</v>
      </c>
      <c r="H83" s="61">
        <v>19.109000000000002</v>
      </c>
      <c r="I83" s="62">
        <v>111</v>
      </c>
    </row>
    <row r="84" spans="2:11" ht="18" customHeight="1" x14ac:dyDescent="0.25">
      <c r="B84" s="93" t="s">
        <v>88</v>
      </c>
      <c r="C84" s="66" t="s">
        <v>147</v>
      </c>
      <c r="D84" s="94" t="s">
        <v>44</v>
      </c>
      <c r="E84" s="59" t="s">
        <v>72</v>
      </c>
      <c r="F84" s="95">
        <v>1986</v>
      </c>
      <c r="G84" s="54">
        <v>1</v>
      </c>
      <c r="H84" s="77">
        <v>1.04</v>
      </c>
      <c r="I84" s="78">
        <v>2</v>
      </c>
    </row>
    <row r="85" spans="2:11" ht="18" customHeight="1" x14ac:dyDescent="0.25">
      <c r="B85" s="93" t="s">
        <v>88</v>
      </c>
      <c r="C85" s="66" t="s">
        <v>148</v>
      </c>
      <c r="D85" s="94" t="s">
        <v>44</v>
      </c>
      <c r="E85" s="59" t="s">
        <v>72</v>
      </c>
      <c r="F85" s="95">
        <v>1972</v>
      </c>
      <c r="G85" s="54">
        <v>1</v>
      </c>
      <c r="H85" s="77">
        <v>0.6</v>
      </c>
      <c r="I85" s="78">
        <v>1</v>
      </c>
    </row>
    <row r="86" spans="2:11" ht="18" customHeight="1" x14ac:dyDescent="0.25">
      <c r="B86" s="93" t="s">
        <v>88</v>
      </c>
      <c r="C86" s="66" t="s">
        <v>149</v>
      </c>
      <c r="D86" s="94" t="s">
        <v>44</v>
      </c>
      <c r="E86" s="59" t="s">
        <v>72</v>
      </c>
      <c r="F86" s="95">
        <v>1959</v>
      </c>
      <c r="G86" s="54">
        <v>1</v>
      </c>
      <c r="H86" s="77">
        <v>10.8</v>
      </c>
      <c r="I86" s="78">
        <v>70</v>
      </c>
    </row>
    <row r="87" spans="2:11" ht="18" customHeight="1" x14ac:dyDescent="0.25">
      <c r="B87" s="93" t="s">
        <v>88</v>
      </c>
      <c r="C87" s="66" t="s">
        <v>154</v>
      </c>
      <c r="D87" s="94" t="s">
        <v>44</v>
      </c>
      <c r="E87" s="59" t="s">
        <v>72</v>
      </c>
      <c r="F87" s="98">
        <v>1952</v>
      </c>
      <c r="G87" s="54">
        <v>1</v>
      </c>
      <c r="H87" s="99">
        <v>2.2719999999999998</v>
      </c>
      <c r="I87" s="100">
        <v>0.4</v>
      </c>
    </row>
    <row r="88" spans="2:11" ht="18" customHeight="1" x14ac:dyDescent="0.25">
      <c r="B88" s="93" t="s">
        <v>88</v>
      </c>
      <c r="C88" s="66" t="s">
        <v>655</v>
      </c>
      <c r="D88" s="94" t="s">
        <v>44</v>
      </c>
      <c r="E88" s="59" t="s">
        <v>72</v>
      </c>
      <c r="F88" s="110">
        <v>42145</v>
      </c>
      <c r="G88" s="54">
        <v>1</v>
      </c>
      <c r="H88" s="99">
        <v>6.63</v>
      </c>
      <c r="I88" s="100">
        <v>13</v>
      </c>
    </row>
    <row r="89" spans="2:11" ht="18" customHeight="1" x14ac:dyDescent="0.25">
      <c r="B89" s="63" t="s">
        <v>89</v>
      </c>
      <c r="C89" s="66" t="s">
        <v>155</v>
      </c>
      <c r="D89" s="64" t="s">
        <v>38</v>
      </c>
      <c r="E89" s="59" t="s">
        <v>72</v>
      </c>
      <c r="F89" s="98">
        <v>1934</v>
      </c>
      <c r="G89" s="54">
        <v>1</v>
      </c>
      <c r="H89" s="99">
        <v>1.1200000000000001</v>
      </c>
      <c r="I89" s="100">
        <v>1.25</v>
      </c>
    </row>
    <row r="90" spans="2:11" ht="18" customHeight="1" x14ac:dyDescent="0.25">
      <c r="B90" s="63" t="s">
        <v>89</v>
      </c>
      <c r="C90" s="57" t="s">
        <v>396</v>
      </c>
      <c r="D90" s="64" t="s">
        <v>38</v>
      </c>
      <c r="E90" s="59" t="s">
        <v>69</v>
      </c>
      <c r="F90" s="79">
        <v>41125</v>
      </c>
      <c r="G90" s="54">
        <v>1</v>
      </c>
      <c r="H90" s="72">
        <v>38</v>
      </c>
      <c r="I90" s="73">
        <v>120.5</v>
      </c>
    </row>
    <row r="91" spans="2:11" ht="18" customHeight="1" x14ac:dyDescent="0.25">
      <c r="B91" s="102" t="s">
        <v>89</v>
      </c>
      <c r="C91" s="111" t="s">
        <v>241</v>
      </c>
      <c r="D91" s="57" t="s">
        <v>38</v>
      </c>
      <c r="E91" s="59" t="s">
        <v>72</v>
      </c>
      <c r="F91" s="70">
        <v>40367</v>
      </c>
      <c r="G91" s="54">
        <v>1</v>
      </c>
      <c r="H91" s="61">
        <v>16.425000000000001</v>
      </c>
      <c r="I91" s="74">
        <v>92.2</v>
      </c>
    </row>
    <row r="92" spans="2:11" ht="18" customHeight="1" x14ac:dyDescent="0.25">
      <c r="B92" s="102" t="s">
        <v>89</v>
      </c>
      <c r="C92" s="71" t="s">
        <v>242</v>
      </c>
      <c r="D92" s="57" t="s">
        <v>38</v>
      </c>
      <c r="E92" s="59" t="s">
        <v>72</v>
      </c>
      <c r="F92" s="70">
        <v>41297</v>
      </c>
      <c r="G92" s="54">
        <v>1</v>
      </c>
      <c r="H92" s="72">
        <v>67.16</v>
      </c>
      <c r="I92" s="73">
        <v>185</v>
      </c>
    </row>
    <row r="93" spans="2:11" ht="18" customHeight="1" x14ac:dyDescent="0.25">
      <c r="B93" s="102" t="s">
        <v>89</v>
      </c>
      <c r="C93" s="71" t="s">
        <v>424</v>
      </c>
      <c r="D93" s="57" t="s">
        <v>38</v>
      </c>
      <c r="E93" s="59" t="s">
        <v>69</v>
      </c>
      <c r="F93" s="70">
        <v>41060</v>
      </c>
      <c r="G93" s="54">
        <v>1</v>
      </c>
      <c r="H93" s="61">
        <v>28.22</v>
      </c>
      <c r="I93" s="62">
        <v>71.55</v>
      </c>
    </row>
    <row r="94" spans="2:11" ht="18" customHeight="1" x14ac:dyDescent="0.25">
      <c r="B94" s="102" t="s">
        <v>89</v>
      </c>
      <c r="C94" s="57" t="s">
        <v>307</v>
      </c>
      <c r="D94" s="57" t="s">
        <v>38</v>
      </c>
      <c r="E94" s="59" t="s">
        <v>72</v>
      </c>
      <c r="F94" s="60">
        <v>2008</v>
      </c>
      <c r="G94" s="54">
        <v>1</v>
      </c>
      <c r="H94" s="61">
        <v>28</v>
      </c>
      <c r="I94" s="74">
        <v>123</v>
      </c>
    </row>
    <row r="95" spans="2:11" ht="18" customHeight="1" x14ac:dyDescent="0.25">
      <c r="B95" s="102" t="s">
        <v>89</v>
      </c>
      <c r="C95" s="57" t="s">
        <v>656</v>
      </c>
      <c r="D95" s="57" t="s">
        <v>38</v>
      </c>
      <c r="E95" s="59" t="s">
        <v>72</v>
      </c>
      <c r="F95" s="60">
        <v>2015</v>
      </c>
      <c r="G95" s="54">
        <v>1</v>
      </c>
      <c r="H95" s="61">
        <v>41</v>
      </c>
      <c r="I95" s="74">
        <v>150.69999999999999</v>
      </c>
    </row>
    <row r="96" spans="2:11" ht="18" customHeight="1" x14ac:dyDescent="0.25">
      <c r="B96" s="102" t="s">
        <v>89</v>
      </c>
      <c r="C96" s="57" t="s">
        <v>657</v>
      </c>
      <c r="D96" s="57" t="s">
        <v>38</v>
      </c>
      <c r="E96" s="59" t="s">
        <v>72</v>
      </c>
      <c r="F96" s="70">
        <v>41166</v>
      </c>
      <c r="G96" s="54">
        <v>1</v>
      </c>
      <c r="H96" s="61">
        <v>6.48</v>
      </c>
      <c r="I96" s="74">
        <v>33.700000000000003</v>
      </c>
    </row>
    <row r="97" spans="2:9" ht="18" customHeight="1" x14ac:dyDescent="0.25">
      <c r="B97" s="112" t="s">
        <v>90</v>
      </c>
      <c r="C97" s="66" t="s">
        <v>166</v>
      </c>
      <c r="D97" s="59" t="s">
        <v>7</v>
      </c>
      <c r="E97" s="59" t="s">
        <v>72</v>
      </c>
      <c r="F97" s="95">
        <v>1962</v>
      </c>
      <c r="G97" s="54">
        <v>1</v>
      </c>
      <c r="H97" s="77">
        <v>0.55200000000000005</v>
      </c>
      <c r="I97" s="78">
        <v>1</v>
      </c>
    </row>
    <row r="98" spans="2:9" ht="18" customHeight="1" x14ac:dyDescent="0.25">
      <c r="B98" s="113" t="s">
        <v>90</v>
      </c>
      <c r="C98" s="71" t="s">
        <v>387</v>
      </c>
      <c r="D98" s="114" t="s">
        <v>7</v>
      </c>
      <c r="E98" s="59" t="s">
        <v>72</v>
      </c>
      <c r="F98" s="60">
        <v>2006</v>
      </c>
      <c r="G98" s="54">
        <v>1</v>
      </c>
      <c r="H98" s="61">
        <v>14</v>
      </c>
      <c r="I98" s="62">
        <v>55.61</v>
      </c>
    </row>
    <row r="99" spans="2:9" ht="18" customHeight="1" x14ac:dyDescent="0.25">
      <c r="B99" s="113" t="s">
        <v>90</v>
      </c>
      <c r="C99" s="57" t="s">
        <v>208</v>
      </c>
      <c r="D99" s="114" t="s">
        <v>7</v>
      </c>
      <c r="E99" s="59" t="s">
        <v>72</v>
      </c>
      <c r="F99" s="60">
        <v>2010</v>
      </c>
      <c r="G99" s="54">
        <v>1</v>
      </c>
      <c r="H99" s="61">
        <v>2.06</v>
      </c>
      <c r="I99" s="62">
        <v>14.06</v>
      </c>
    </row>
    <row r="100" spans="2:9" ht="18" customHeight="1" x14ac:dyDescent="0.25">
      <c r="B100" s="113" t="s">
        <v>90</v>
      </c>
      <c r="C100" s="57" t="s">
        <v>209</v>
      </c>
      <c r="D100" s="114" t="s">
        <v>7</v>
      </c>
      <c r="E100" s="59" t="s">
        <v>72</v>
      </c>
      <c r="F100" s="70">
        <v>41026</v>
      </c>
      <c r="G100" s="54">
        <v>1</v>
      </c>
      <c r="H100" s="72">
        <v>3.75</v>
      </c>
      <c r="I100" s="74">
        <v>15.07</v>
      </c>
    </row>
    <row r="101" spans="2:9" ht="18" customHeight="1" x14ac:dyDescent="0.25">
      <c r="B101" s="113" t="s">
        <v>90</v>
      </c>
      <c r="C101" s="115" t="s">
        <v>222</v>
      </c>
      <c r="D101" s="114" t="s">
        <v>7</v>
      </c>
      <c r="E101" s="59" t="s">
        <v>72</v>
      </c>
      <c r="F101" s="70">
        <v>41264</v>
      </c>
      <c r="G101" s="54">
        <v>1</v>
      </c>
      <c r="H101" s="61">
        <v>9.6</v>
      </c>
      <c r="I101" s="62">
        <v>44</v>
      </c>
    </row>
    <row r="102" spans="2:9" ht="18" customHeight="1" x14ac:dyDescent="0.25">
      <c r="B102" s="113" t="s">
        <v>90</v>
      </c>
      <c r="C102" s="71" t="s">
        <v>412</v>
      </c>
      <c r="D102" s="114" t="s">
        <v>7</v>
      </c>
      <c r="E102" s="59" t="s">
        <v>72</v>
      </c>
      <c r="F102" s="70">
        <v>41299</v>
      </c>
      <c r="G102" s="54">
        <v>1</v>
      </c>
      <c r="H102" s="61">
        <v>20.12</v>
      </c>
      <c r="I102" s="62">
        <v>32.29</v>
      </c>
    </row>
    <row r="103" spans="2:9" ht="18" customHeight="1" x14ac:dyDescent="0.25">
      <c r="B103" s="113" t="s">
        <v>90</v>
      </c>
      <c r="C103" s="57" t="s">
        <v>417</v>
      </c>
      <c r="D103" s="114" t="s">
        <v>7</v>
      </c>
      <c r="E103" s="59" t="s">
        <v>69</v>
      </c>
      <c r="F103" s="60">
        <v>2010</v>
      </c>
      <c r="G103" s="54">
        <v>1</v>
      </c>
      <c r="H103" s="61">
        <v>38.25</v>
      </c>
      <c r="I103" s="74">
        <v>122.89</v>
      </c>
    </row>
    <row r="104" spans="2:9" ht="18" customHeight="1" x14ac:dyDescent="0.25">
      <c r="B104" s="113" t="s">
        <v>90</v>
      </c>
      <c r="C104" s="71" t="s">
        <v>261</v>
      </c>
      <c r="D104" s="114" t="s">
        <v>7</v>
      </c>
      <c r="E104" s="59" t="s">
        <v>72</v>
      </c>
      <c r="F104" s="70">
        <v>41438</v>
      </c>
      <c r="G104" s="54">
        <v>1</v>
      </c>
      <c r="H104" s="61">
        <v>2.63</v>
      </c>
      <c r="I104" s="62">
        <v>9.4499999999999993</v>
      </c>
    </row>
    <row r="105" spans="2:9" ht="18" customHeight="1" x14ac:dyDescent="0.25">
      <c r="B105" s="113" t="s">
        <v>90</v>
      </c>
      <c r="C105" s="57" t="s">
        <v>315</v>
      </c>
      <c r="D105" s="114" t="s">
        <v>7</v>
      </c>
      <c r="E105" s="59" t="s">
        <v>72</v>
      </c>
      <c r="F105" s="70">
        <v>40824</v>
      </c>
      <c r="G105" s="54">
        <v>1</v>
      </c>
      <c r="H105" s="61">
        <v>9.2650000000000006</v>
      </c>
      <c r="I105" s="62">
        <v>40.69</v>
      </c>
    </row>
    <row r="106" spans="2:9" ht="18" customHeight="1" x14ac:dyDescent="0.25">
      <c r="B106" s="113" t="s">
        <v>90</v>
      </c>
      <c r="C106" s="71" t="s">
        <v>321</v>
      </c>
      <c r="D106" s="114" t="s">
        <v>7</v>
      </c>
      <c r="E106" s="59" t="s">
        <v>72</v>
      </c>
      <c r="F106" s="70">
        <v>40954</v>
      </c>
      <c r="G106" s="54">
        <v>1</v>
      </c>
      <c r="H106" s="61">
        <v>12.045999999999999</v>
      </c>
      <c r="I106" s="62">
        <v>47.56</v>
      </c>
    </row>
    <row r="107" spans="2:9" ht="18" customHeight="1" x14ac:dyDescent="0.25">
      <c r="B107" s="113" t="s">
        <v>90</v>
      </c>
      <c r="C107" s="57" t="s">
        <v>446</v>
      </c>
      <c r="D107" s="114" t="s">
        <v>7</v>
      </c>
      <c r="E107" s="59" t="s">
        <v>72</v>
      </c>
      <c r="F107" s="60">
        <v>2006</v>
      </c>
      <c r="G107" s="54">
        <v>1</v>
      </c>
      <c r="H107" s="61">
        <v>16</v>
      </c>
      <c r="I107" s="62">
        <f>106.49-55.61</f>
        <v>50.879999999999995</v>
      </c>
    </row>
    <row r="108" spans="2:9" ht="18" customHeight="1" x14ac:dyDescent="0.25">
      <c r="B108" s="113" t="s">
        <v>90</v>
      </c>
      <c r="C108" s="57" t="s">
        <v>361</v>
      </c>
      <c r="D108" s="114" t="s">
        <v>7</v>
      </c>
      <c r="E108" s="59" t="s">
        <v>72</v>
      </c>
      <c r="F108" s="60">
        <v>2008</v>
      </c>
      <c r="G108" s="54">
        <v>1</v>
      </c>
      <c r="H108" s="61">
        <v>7.5</v>
      </c>
      <c r="I108" s="62">
        <v>35</v>
      </c>
    </row>
    <row r="109" spans="2:9" ht="18" customHeight="1" x14ac:dyDescent="0.25">
      <c r="B109" s="113" t="s">
        <v>90</v>
      </c>
      <c r="C109" s="57" t="s">
        <v>362</v>
      </c>
      <c r="D109" s="114" t="s">
        <v>7</v>
      </c>
      <c r="E109" s="59" t="s">
        <v>69</v>
      </c>
      <c r="F109" s="60">
        <v>2009</v>
      </c>
      <c r="G109" s="54">
        <v>1</v>
      </c>
      <c r="H109" s="61">
        <v>4.76</v>
      </c>
      <c r="I109" s="62">
        <v>14.93</v>
      </c>
    </row>
    <row r="110" spans="2:9" ht="18" customHeight="1" x14ac:dyDescent="0.25">
      <c r="B110" s="113" t="s">
        <v>90</v>
      </c>
      <c r="C110" s="57" t="s">
        <v>373</v>
      </c>
      <c r="D110" s="114" t="s">
        <v>7</v>
      </c>
      <c r="E110" s="59" t="s">
        <v>72</v>
      </c>
      <c r="F110" s="79">
        <v>41481</v>
      </c>
      <c r="G110" s="54">
        <v>1</v>
      </c>
      <c r="H110" s="72">
        <v>8.9700000000000006</v>
      </c>
      <c r="I110" s="73">
        <v>24.84</v>
      </c>
    </row>
    <row r="111" spans="2:9" ht="18" customHeight="1" x14ac:dyDescent="0.25">
      <c r="B111" s="116" t="s">
        <v>90</v>
      </c>
      <c r="C111" s="57" t="s">
        <v>246</v>
      </c>
      <c r="D111" s="117" t="s">
        <v>7</v>
      </c>
      <c r="E111" s="59" t="s">
        <v>576</v>
      </c>
      <c r="F111" s="70">
        <v>41711</v>
      </c>
      <c r="G111" s="54">
        <v>1</v>
      </c>
      <c r="H111" s="61">
        <v>6.84</v>
      </c>
      <c r="I111" s="62">
        <v>20</v>
      </c>
    </row>
    <row r="112" spans="2:9" ht="18" customHeight="1" x14ac:dyDescent="0.25">
      <c r="B112" s="113" t="s">
        <v>90</v>
      </c>
      <c r="C112" s="57" t="s">
        <v>658</v>
      </c>
      <c r="D112" s="114" t="s">
        <v>7</v>
      </c>
      <c r="E112" s="59" t="s">
        <v>69</v>
      </c>
      <c r="F112" s="110">
        <v>42132</v>
      </c>
      <c r="G112" s="54">
        <v>1</v>
      </c>
      <c r="H112" s="72">
        <f>41.35-H110</f>
        <v>32.380000000000003</v>
      </c>
      <c r="I112" s="72">
        <f>93.57-I110</f>
        <v>68.72999999999999</v>
      </c>
    </row>
    <row r="113" spans="2:9" ht="18" customHeight="1" x14ac:dyDescent="0.25">
      <c r="B113" s="116" t="s">
        <v>90</v>
      </c>
      <c r="C113" s="57" t="s">
        <v>659</v>
      </c>
      <c r="D113" s="117" t="s">
        <v>7</v>
      </c>
      <c r="E113" s="59" t="s">
        <v>69</v>
      </c>
      <c r="F113" s="118">
        <v>1993</v>
      </c>
      <c r="G113" s="54">
        <v>1</v>
      </c>
      <c r="H113" s="61">
        <v>46.4</v>
      </c>
      <c r="I113" s="62">
        <v>206</v>
      </c>
    </row>
    <row r="114" spans="2:9" ht="18" customHeight="1" x14ac:dyDescent="0.25">
      <c r="B114" s="116" t="s">
        <v>90</v>
      </c>
      <c r="C114" s="57" t="s">
        <v>660</v>
      </c>
      <c r="D114" s="117" t="s">
        <v>7</v>
      </c>
      <c r="E114" s="59" t="s">
        <v>72</v>
      </c>
      <c r="F114" s="118">
        <v>2015</v>
      </c>
      <c r="G114" s="54">
        <v>1</v>
      </c>
      <c r="H114" s="61">
        <v>1.71</v>
      </c>
      <c r="I114" s="62">
        <v>6.5</v>
      </c>
    </row>
    <row r="115" spans="2:9" ht="18" customHeight="1" x14ac:dyDescent="0.25">
      <c r="B115" s="116" t="s">
        <v>90</v>
      </c>
      <c r="C115" s="57" t="s">
        <v>661</v>
      </c>
      <c r="D115" s="117" t="s">
        <v>7</v>
      </c>
      <c r="E115" s="59" t="s">
        <v>72</v>
      </c>
      <c r="F115" s="118">
        <v>1956</v>
      </c>
      <c r="G115" s="54">
        <v>1</v>
      </c>
      <c r="H115" s="61">
        <v>26.4</v>
      </c>
      <c r="I115" s="62">
        <v>150</v>
      </c>
    </row>
    <row r="116" spans="2:9" ht="18" customHeight="1" x14ac:dyDescent="0.25">
      <c r="B116" s="116" t="s">
        <v>90</v>
      </c>
      <c r="C116" s="57" t="s">
        <v>662</v>
      </c>
      <c r="D116" s="117" t="s">
        <v>7</v>
      </c>
      <c r="E116" s="59" t="s">
        <v>72</v>
      </c>
      <c r="F116" s="118">
        <v>1986</v>
      </c>
      <c r="G116" s="54">
        <v>1</v>
      </c>
      <c r="H116" s="61">
        <v>6</v>
      </c>
      <c r="I116" s="62">
        <v>20</v>
      </c>
    </row>
    <row r="117" spans="2:9" ht="18" customHeight="1" x14ac:dyDescent="0.25">
      <c r="B117" s="116" t="s">
        <v>90</v>
      </c>
      <c r="C117" s="57" t="s">
        <v>663</v>
      </c>
      <c r="D117" s="117" t="s">
        <v>7</v>
      </c>
      <c r="E117" s="59" t="s">
        <v>72</v>
      </c>
      <c r="F117" s="118">
        <v>1987</v>
      </c>
      <c r="G117" s="54">
        <v>1</v>
      </c>
      <c r="H117" s="61">
        <v>48</v>
      </c>
      <c r="I117" s="62">
        <v>220</v>
      </c>
    </row>
    <row r="118" spans="2:9" ht="18" customHeight="1" x14ac:dyDescent="0.25">
      <c r="B118" s="116" t="s">
        <v>90</v>
      </c>
      <c r="C118" s="57" t="s">
        <v>739</v>
      </c>
      <c r="D118" s="117" t="s">
        <v>7</v>
      </c>
      <c r="E118" s="59" t="s">
        <v>72</v>
      </c>
      <c r="F118" s="118">
        <v>2016</v>
      </c>
      <c r="G118" s="54">
        <v>1</v>
      </c>
      <c r="H118" s="61">
        <v>5.63</v>
      </c>
      <c r="I118" s="62">
        <v>18.95</v>
      </c>
    </row>
    <row r="119" spans="2:9" ht="18" customHeight="1" x14ac:dyDescent="0.25">
      <c r="B119" s="119" t="s">
        <v>90</v>
      </c>
      <c r="C119" s="83" t="s">
        <v>779</v>
      </c>
      <c r="D119" s="120" t="s">
        <v>7</v>
      </c>
      <c r="E119" s="85" t="s">
        <v>72</v>
      </c>
      <c r="F119" s="86">
        <v>43028</v>
      </c>
      <c r="G119" s="87">
        <v>1</v>
      </c>
      <c r="H119" s="88">
        <v>5.64</v>
      </c>
      <c r="I119" s="89">
        <v>15.3</v>
      </c>
    </row>
    <row r="120" spans="2:9" ht="18" customHeight="1" x14ac:dyDescent="0.25">
      <c r="B120" s="116" t="s">
        <v>91</v>
      </c>
      <c r="C120" s="66" t="s">
        <v>172</v>
      </c>
      <c r="D120" s="117" t="s">
        <v>35</v>
      </c>
      <c r="E120" s="121" t="s">
        <v>70</v>
      </c>
      <c r="F120" s="67">
        <v>1960</v>
      </c>
      <c r="G120" s="54">
        <v>1</v>
      </c>
      <c r="H120" s="68">
        <v>8.25</v>
      </c>
      <c r="I120" s="69">
        <v>3</v>
      </c>
    </row>
    <row r="121" spans="2:9" ht="18" customHeight="1" x14ac:dyDescent="0.25">
      <c r="B121" s="116" t="s">
        <v>91</v>
      </c>
      <c r="C121" s="66" t="s">
        <v>188</v>
      </c>
      <c r="D121" s="117" t="s">
        <v>35</v>
      </c>
      <c r="E121" s="59" t="s">
        <v>72</v>
      </c>
      <c r="F121" s="67">
        <v>1989</v>
      </c>
      <c r="G121" s="54">
        <v>1</v>
      </c>
      <c r="H121" s="68">
        <v>13</v>
      </c>
      <c r="I121" s="69">
        <v>36</v>
      </c>
    </row>
    <row r="122" spans="2:9" ht="18" customHeight="1" x14ac:dyDescent="0.25">
      <c r="B122" s="116" t="s">
        <v>91</v>
      </c>
      <c r="C122" s="66" t="s">
        <v>190</v>
      </c>
      <c r="D122" s="117" t="s">
        <v>35</v>
      </c>
      <c r="E122" s="59" t="s">
        <v>72</v>
      </c>
      <c r="F122" s="67">
        <v>1998</v>
      </c>
      <c r="G122" s="54">
        <v>1</v>
      </c>
      <c r="H122" s="68">
        <v>2.2000000000000002</v>
      </c>
      <c r="I122" s="69">
        <v>12.22</v>
      </c>
    </row>
    <row r="123" spans="2:9" ht="18" customHeight="1" x14ac:dyDescent="0.25">
      <c r="B123" s="116" t="s">
        <v>91</v>
      </c>
      <c r="C123" s="57" t="s">
        <v>240</v>
      </c>
      <c r="D123" s="117" t="s">
        <v>35</v>
      </c>
      <c r="E123" s="59" t="s">
        <v>72</v>
      </c>
      <c r="F123" s="70">
        <v>40850</v>
      </c>
      <c r="G123" s="54">
        <v>1</v>
      </c>
      <c r="H123" s="72">
        <v>3.6</v>
      </c>
      <c r="I123" s="73">
        <v>16.510000000000002</v>
      </c>
    </row>
    <row r="124" spans="2:9" ht="18" customHeight="1" x14ac:dyDescent="0.25">
      <c r="B124" s="116" t="s">
        <v>91</v>
      </c>
      <c r="C124" s="57" t="s">
        <v>378</v>
      </c>
      <c r="D124" s="117" t="s">
        <v>35</v>
      </c>
      <c r="E124" s="59" t="s">
        <v>72</v>
      </c>
      <c r="F124" s="60">
        <v>2009</v>
      </c>
      <c r="G124" s="54">
        <v>1</v>
      </c>
      <c r="H124" s="61">
        <v>5.0999999999999996</v>
      </c>
      <c r="I124" s="62">
        <v>20</v>
      </c>
    </row>
    <row r="125" spans="2:9" ht="18" customHeight="1" x14ac:dyDescent="0.25">
      <c r="B125" s="116" t="s">
        <v>91</v>
      </c>
      <c r="C125" s="57" t="s">
        <v>555</v>
      </c>
      <c r="D125" s="117" t="s">
        <v>35</v>
      </c>
      <c r="E125" s="59" t="s">
        <v>576</v>
      </c>
      <c r="F125" s="70">
        <v>41747</v>
      </c>
      <c r="G125" s="54">
        <v>1</v>
      </c>
      <c r="H125" s="61">
        <v>18.77</v>
      </c>
      <c r="I125" s="62">
        <v>83.36</v>
      </c>
    </row>
    <row r="126" spans="2:9" ht="18" customHeight="1" x14ac:dyDescent="0.25">
      <c r="B126" s="116" t="s">
        <v>91</v>
      </c>
      <c r="C126" s="57" t="s">
        <v>740</v>
      </c>
      <c r="D126" s="117" t="s">
        <v>35</v>
      </c>
      <c r="E126" s="59" t="s">
        <v>72</v>
      </c>
      <c r="F126" s="60">
        <v>2016</v>
      </c>
      <c r="G126" s="54">
        <v>1</v>
      </c>
      <c r="H126" s="61">
        <v>3.1760000000000002</v>
      </c>
      <c r="I126" s="62">
        <v>14.28</v>
      </c>
    </row>
    <row r="127" spans="2:9" ht="18" customHeight="1" x14ac:dyDescent="0.25">
      <c r="B127" s="116" t="s">
        <v>91</v>
      </c>
      <c r="C127" s="57" t="s">
        <v>741</v>
      </c>
      <c r="D127" s="117" t="s">
        <v>35</v>
      </c>
      <c r="E127" s="59" t="s">
        <v>69</v>
      </c>
      <c r="F127" s="60">
        <v>2016</v>
      </c>
      <c r="G127" s="54">
        <v>1</v>
      </c>
      <c r="H127" s="61">
        <v>99.462000000000003</v>
      </c>
      <c r="I127" s="62">
        <v>268.3</v>
      </c>
    </row>
    <row r="128" spans="2:9" ht="18" customHeight="1" x14ac:dyDescent="0.25">
      <c r="B128" s="119" t="s">
        <v>91</v>
      </c>
      <c r="C128" s="83" t="s">
        <v>780</v>
      </c>
      <c r="D128" s="120" t="s">
        <v>35</v>
      </c>
      <c r="E128" s="85" t="s">
        <v>69</v>
      </c>
      <c r="F128" s="86">
        <v>42987</v>
      </c>
      <c r="G128" s="87">
        <v>1</v>
      </c>
      <c r="H128" s="88">
        <v>3.65</v>
      </c>
      <c r="I128" s="89">
        <v>12.78</v>
      </c>
    </row>
    <row r="129" spans="2:9" ht="18" customHeight="1" x14ac:dyDescent="0.25">
      <c r="B129" s="102" t="s">
        <v>92</v>
      </c>
      <c r="C129" s="71" t="s">
        <v>239</v>
      </c>
      <c r="D129" s="57" t="s">
        <v>3</v>
      </c>
      <c r="E129" s="59" t="s">
        <v>72</v>
      </c>
      <c r="F129" s="70">
        <v>41592</v>
      </c>
      <c r="G129" s="54">
        <v>1</v>
      </c>
      <c r="H129" s="61">
        <v>2.6</v>
      </c>
      <c r="I129" s="62">
        <v>12</v>
      </c>
    </row>
    <row r="130" spans="2:9" ht="18" customHeight="1" x14ac:dyDescent="0.25">
      <c r="B130" s="102" t="s">
        <v>92</v>
      </c>
      <c r="C130" s="57" t="s">
        <v>255</v>
      </c>
      <c r="D130" s="57" t="s">
        <v>3</v>
      </c>
      <c r="E130" s="59" t="s">
        <v>72</v>
      </c>
      <c r="F130" s="70">
        <v>41421</v>
      </c>
      <c r="G130" s="54">
        <v>1</v>
      </c>
      <c r="H130" s="72">
        <v>42.65</v>
      </c>
      <c r="I130" s="73">
        <v>130</v>
      </c>
    </row>
    <row r="131" spans="2:9" ht="18" customHeight="1" x14ac:dyDescent="0.25">
      <c r="B131" s="102" t="s">
        <v>92</v>
      </c>
      <c r="C131" s="57" t="s">
        <v>502</v>
      </c>
      <c r="D131" s="57" t="s">
        <v>3</v>
      </c>
      <c r="E131" s="59" t="s">
        <v>72</v>
      </c>
      <c r="F131" s="70">
        <v>41375</v>
      </c>
      <c r="G131" s="54">
        <v>1</v>
      </c>
      <c r="H131" s="72">
        <v>26</v>
      </c>
      <c r="I131" s="73">
        <v>85</v>
      </c>
    </row>
    <row r="132" spans="2:9" ht="18" customHeight="1" x14ac:dyDescent="0.25">
      <c r="B132" s="102" t="s">
        <v>92</v>
      </c>
      <c r="C132" s="57" t="s">
        <v>263</v>
      </c>
      <c r="D132" s="57" t="s">
        <v>3</v>
      </c>
      <c r="E132" s="59" t="s">
        <v>72</v>
      </c>
      <c r="F132" s="76">
        <v>41087</v>
      </c>
      <c r="G132" s="54">
        <v>1</v>
      </c>
      <c r="H132" s="61">
        <v>29.4</v>
      </c>
      <c r="I132" s="62">
        <v>117</v>
      </c>
    </row>
    <row r="133" spans="2:9" ht="18" customHeight="1" x14ac:dyDescent="0.25">
      <c r="B133" s="102" t="s">
        <v>92</v>
      </c>
      <c r="C133" s="57" t="s">
        <v>504</v>
      </c>
      <c r="D133" s="57" t="s">
        <v>3</v>
      </c>
      <c r="E133" s="59" t="s">
        <v>69</v>
      </c>
      <c r="F133" s="60">
        <v>2010</v>
      </c>
      <c r="G133" s="54">
        <v>1</v>
      </c>
      <c r="H133" s="61">
        <v>69.349999999999994</v>
      </c>
      <c r="I133" s="74">
        <v>223</v>
      </c>
    </row>
    <row r="134" spans="2:9" ht="18" customHeight="1" x14ac:dyDescent="0.25">
      <c r="B134" s="102" t="s">
        <v>92</v>
      </c>
      <c r="C134" s="57" t="s">
        <v>302</v>
      </c>
      <c r="D134" s="57" t="s">
        <v>3</v>
      </c>
      <c r="E134" s="59" t="s">
        <v>69</v>
      </c>
      <c r="F134" s="70">
        <v>41627</v>
      </c>
      <c r="G134" s="54">
        <v>1</v>
      </c>
      <c r="H134" s="61">
        <v>191.28</v>
      </c>
      <c r="I134" s="62">
        <v>766</v>
      </c>
    </row>
    <row r="135" spans="2:9" ht="18" customHeight="1" x14ac:dyDescent="0.25">
      <c r="B135" s="102" t="s">
        <v>92</v>
      </c>
      <c r="C135" s="57" t="s">
        <v>310</v>
      </c>
      <c r="D135" s="57" t="s">
        <v>3</v>
      </c>
      <c r="E135" s="59" t="s">
        <v>72</v>
      </c>
      <c r="F135" s="70">
        <v>41389</v>
      </c>
      <c r="G135" s="54">
        <v>1</v>
      </c>
      <c r="H135" s="72">
        <v>23.8</v>
      </c>
      <c r="I135" s="73">
        <v>72.293999999999997</v>
      </c>
    </row>
    <row r="136" spans="2:9" ht="18" customHeight="1" x14ac:dyDescent="0.25">
      <c r="B136" s="102" t="s">
        <v>92</v>
      </c>
      <c r="C136" s="71" t="s">
        <v>314</v>
      </c>
      <c r="D136" s="57" t="s">
        <v>3</v>
      </c>
      <c r="E136" s="59" t="s">
        <v>72</v>
      </c>
      <c r="F136" s="60">
        <v>2009</v>
      </c>
      <c r="G136" s="54">
        <v>1</v>
      </c>
      <c r="H136" s="61">
        <v>4.6760000000000002</v>
      </c>
      <c r="I136" s="74">
        <v>10</v>
      </c>
    </row>
    <row r="137" spans="2:9" ht="18" customHeight="1" x14ac:dyDescent="0.25">
      <c r="B137" s="102" t="s">
        <v>92</v>
      </c>
      <c r="C137" s="71" t="s">
        <v>431</v>
      </c>
      <c r="D137" s="57" t="s">
        <v>3</v>
      </c>
      <c r="E137" s="59" t="s">
        <v>69</v>
      </c>
      <c r="F137" s="70">
        <v>41324</v>
      </c>
      <c r="G137" s="54">
        <v>1</v>
      </c>
      <c r="H137" s="72">
        <v>155.85</v>
      </c>
      <c r="I137" s="74">
        <v>378.38</v>
      </c>
    </row>
    <row r="138" spans="2:9" ht="18" customHeight="1" x14ac:dyDescent="0.25">
      <c r="B138" s="102" t="s">
        <v>92</v>
      </c>
      <c r="C138" s="57" t="s">
        <v>433</v>
      </c>
      <c r="D138" s="57" t="s">
        <v>3</v>
      </c>
      <c r="E138" s="59" t="s">
        <v>69</v>
      </c>
      <c r="F138" s="79">
        <v>41487</v>
      </c>
      <c r="G138" s="54">
        <v>1</v>
      </c>
      <c r="H138" s="72">
        <v>20</v>
      </c>
      <c r="I138" s="73">
        <v>120.215</v>
      </c>
    </row>
    <row r="139" spans="2:9" ht="18" customHeight="1" x14ac:dyDescent="0.25">
      <c r="B139" s="102" t="s">
        <v>92</v>
      </c>
      <c r="C139" s="57" t="s">
        <v>434</v>
      </c>
      <c r="D139" s="57" t="s">
        <v>3</v>
      </c>
      <c r="E139" s="59" t="s">
        <v>69</v>
      </c>
      <c r="F139" s="70">
        <v>40899</v>
      </c>
      <c r="G139" s="54">
        <v>1</v>
      </c>
      <c r="H139" s="72">
        <v>89.42</v>
      </c>
      <c r="I139" s="73">
        <v>203.14</v>
      </c>
    </row>
    <row r="140" spans="2:9" ht="18" customHeight="1" x14ac:dyDescent="0.25">
      <c r="B140" s="102" t="s">
        <v>92</v>
      </c>
      <c r="C140" s="57" t="s">
        <v>435</v>
      </c>
      <c r="D140" s="57" t="s">
        <v>3</v>
      </c>
      <c r="E140" s="59" t="s">
        <v>72</v>
      </c>
      <c r="F140" s="60">
        <v>2006</v>
      </c>
      <c r="G140" s="54">
        <v>1</v>
      </c>
      <c r="H140" s="61">
        <v>49.6</v>
      </c>
      <c r="I140" s="62">
        <v>179</v>
      </c>
    </row>
    <row r="141" spans="2:9" ht="18" customHeight="1" x14ac:dyDescent="0.25">
      <c r="B141" s="102" t="s">
        <v>92</v>
      </c>
      <c r="C141" s="66" t="s">
        <v>364</v>
      </c>
      <c r="D141" s="57" t="s">
        <v>3</v>
      </c>
      <c r="E141" s="59" t="s">
        <v>72</v>
      </c>
      <c r="F141" s="70">
        <v>41331</v>
      </c>
      <c r="G141" s="54">
        <v>1</v>
      </c>
      <c r="H141" s="61">
        <v>49.99</v>
      </c>
      <c r="I141" s="62">
        <v>208</v>
      </c>
    </row>
    <row r="142" spans="2:9" ht="24.75" customHeight="1" x14ac:dyDescent="0.25">
      <c r="B142" s="102" t="s">
        <v>92</v>
      </c>
      <c r="C142" s="71" t="s">
        <v>466</v>
      </c>
      <c r="D142" s="57" t="s">
        <v>3</v>
      </c>
      <c r="E142" s="122" t="s">
        <v>73</v>
      </c>
      <c r="F142" s="70">
        <v>41041</v>
      </c>
      <c r="G142" s="54">
        <v>1</v>
      </c>
      <c r="H142" s="61">
        <v>26.98</v>
      </c>
      <c r="I142" s="62">
        <v>110</v>
      </c>
    </row>
    <row r="143" spans="2:9" s="3" customFormat="1" ht="18" customHeight="1" x14ac:dyDescent="0.25">
      <c r="B143" s="102" t="s">
        <v>92</v>
      </c>
      <c r="C143" s="71" t="s">
        <v>465</v>
      </c>
      <c r="D143" s="57" t="s">
        <v>3</v>
      </c>
      <c r="E143" s="59" t="s">
        <v>69</v>
      </c>
      <c r="F143" s="70">
        <v>41166</v>
      </c>
      <c r="G143" s="54">
        <v>1</v>
      </c>
      <c r="H143" s="61">
        <v>28.54</v>
      </c>
      <c r="I143" s="62">
        <v>95.26</v>
      </c>
    </row>
    <row r="144" spans="2:9" ht="18" customHeight="1" x14ac:dyDescent="0.25">
      <c r="B144" s="102" t="s">
        <v>92</v>
      </c>
      <c r="C144" s="57" t="s">
        <v>456</v>
      </c>
      <c r="D144" s="57" t="s">
        <v>3</v>
      </c>
      <c r="E144" s="59" t="s">
        <v>69</v>
      </c>
      <c r="F144" s="60">
        <v>2010</v>
      </c>
      <c r="G144" s="54">
        <v>1</v>
      </c>
      <c r="H144" s="61">
        <v>310.66000000000003</v>
      </c>
      <c r="I144" s="74">
        <v>1141</v>
      </c>
    </row>
    <row r="145" spans="2:9" ht="18" customHeight="1" x14ac:dyDescent="0.25">
      <c r="B145" s="102" t="s">
        <v>92</v>
      </c>
      <c r="C145" s="57" t="s">
        <v>664</v>
      </c>
      <c r="D145" s="57" t="s">
        <v>3</v>
      </c>
      <c r="E145" s="59" t="s">
        <v>69</v>
      </c>
      <c r="F145" s="70">
        <v>42193</v>
      </c>
      <c r="G145" s="54">
        <v>1</v>
      </c>
      <c r="H145" s="61">
        <v>76</v>
      </c>
      <c r="I145" s="74">
        <v>345</v>
      </c>
    </row>
    <row r="146" spans="2:9" ht="18" customHeight="1" x14ac:dyDescent="0.25">
      <c r="B146" s="102" t="s">
        <v>92</v>
      </c>
      <c r="C146" s="57" t="s">
        <v>665</v>
      </c>
      <c r="D146" s="57" t="s">
        <v>3</v>
      </c>
      <c r="E146" s="59" t="s">
        <v>72</v>
      </c>
      <c r="F146" s="70">
        <v>42035</v>
      </c>
      <c r="G146" s="54">
        <v>1</v>
      </c>
      <c r="H146" s="61">
        <v>81.852999999999994</v>
      </c>
      <c r="I146" s="74">
        <v>234</v>
      </c>
    </row>
    <row r="147" spans="2:9" ht="18" customHeight="1" x14ac:dyDescent="0.25">
      <c r="B147" s="102" t="s">
        <v>92</v>
      </c>
      <c r="C147" s="57" t="s">
        <v>666</v>
      </c>
      <c r="D147" s="57" t="s">
        <v>3</v>
      </c>
      <c r="E147" s="59" t="s">
        <v>72</v>
      </c>
      <c r="F147" s="60">
        <v>1991</v>
      </c>
      <c r="G147" s="54">
        <v>1</v>
      </c>
      <c r="H147" s="61">
        <v>7.5</v>
      </c>
      <c r="I147" s="74">
        <v>33</v>
      </c>
    </row>
    <row r="148" spans="2:9" ht="18" customHeight="1" x14ac:dyDescent="0.25">
      <c r="B148" s="102" t="s">
        <v>92</v>
      </c>
      <c r="C148" s="57" t="s">
        <v>742</v>
      </c>
      <c r="D148" s="57" t="s">
        <v>3</v>
      </c>
      <c r="E148" s="59" t="s">
        <v>72</v>
      </c>
      <c r="F148" s="60">
        <v>2016</v>
      </c>
      <c r="G148" s="54">
        <v>1</v>
      </c>
      <c r="H148" s="61">
        <v>11.64</v>
      </c>
      <c r="I148" s="74">
        <v>35</v>
      </c>
    </row>
    <row r="149" spans="2:9" ht="18" customHeight="1" x14ac:dyDescent="0.25">
      <c r="B149" s="105" t="s">
        <v>92</v>
      </c>
      <c r="C149" s="83" t="s">
        <v>550</v>
      </c>
      <c r="D149" s="83" t="s">
        <v>3</v>
      </c>
      <c r="E149" s="85" t="s">
        <v>72</v>
      </c>
      <c r="F149" s="86">
        <v>42825</v>
      </c>
      <c r="G149" s="87">
        <v>1</v>
      </c>
      <c r="H149" s="88">
        <v>61.95</v>
      </c>
      <c r="I149" s="104">
        <v>169</v>
      </c>
    </row>
    <row r="150" spans="2:9" ht="18" customHeight="1" x14ac:dyDescent="0.25">
      <c r="B150" s="116" t="s">
        <v>93</v>
      </c>
      <c r="C150" s="66" t="s">
        <v>177</v>
      </c>
      <c r="D150" s="117" t="s">
        <v>47</v>
      </c>
      <c r="E150" s="59" t="s">
        <v>69</v>
      </c>
      <c r="F150" s="67">
        <v>1996</v>
      </c>
      <c r="G150" s="54">
        <v>1</v>
      </c>
      <c r="H150" s="68">
        <v>10.199999999999999</v>
      </c>
      <c r="I150" s="69">
        <v>47</v>
      </c>
    </row>
    <row r="151" spans="2:9" ht="18" customHeight="1" x14ac:dyDescent="0.25">
      <c r="B151" s="116" t="s">
        <v>93</v>
      </c>
      <c r="C151" s="57" t="s">
        <v>486</v>
      </c>
      <c r="D151" s="117" t="s">
        <v>47</v>
      </c>
      <c r="E151" s="59" t="s">
        <v>72</v>
      </c>
      <c r="F151" s="60">
        <v>2009</v>
      </c>
      <c r="G151" s="54">
        <v>1</v>
      </c>
      <c r="H151" s="72">
        <v>24.407</v>
      </c>
      <c r="I151" s="74">
        <v>90.5</v>
      </c>
    </row>
    <row r="152" spans="2:9" ht="18" customHeight="1" x14ac:dyDescent="0.25">
      <c r="B152" s="116" t="s">
        <v>93</v>
      </c>
      <c r="C152" s="57" t="s">
        <v>221</v>
      </c>
      <c r="D152" s="117" t="s">
        <v>47</v>
      </c>
      <c r="E152" s="59" t="s">
        <v>72</v>
      </c>
      <c r="F152" s="60">
        <v>2004</v>
      </c>
      <c r="G152" s="54">
        <v>1</v>
      </c>
      <c r="H152" s="61">
        <v>48.5</v>
      </c>
      <c r="I152" s="62">
        <v>74.8</v>
      </c>
    </row>
    <row r="153" spans="2:9" ht="18" customHeight="1" x14ac:dyDescent="0.25">
      <c r="B153" s="116" t="s">
        <v>93</v>
      </c>
      <c r="C153" s="57" t="s">
        <v>498</v>
      </c>
      <c r="D153" s="117" t="s">
        <v>47</v>
      </c>
      <c r="E153" s="59" t="s">
        <v>72</v>
      </c>
      <c r="F153" s="70">
        <v>41306</v>
      </c>
      <c r="G153" s="54">
        <v>1</v>
      </c>
      <c r="H153" s="61">
        <v>1.97</v>
      </c>
      <c r="I153" s="74">
        <v>11</v>
      </c>
    </row>
    <row r="154" spans="2:9" ht="18" customHeight="1" x14ac:dyDescent="0.25">
      <c r="B154" s="116" t="s">
        <v>93</v>
      </c>
      <c r="C154" s="57" t="s">
        <v>269</v>
      </c>
      <c r="D154" s="117" t="s">
        <v>47</v>
      </c>
      <c r="E154" s="59" t="s">
        <v>72</v>
      </c>
      <c r="F154" s="60">
        <f>F145</f>
        <v>42193</v>
      </c>
      <c r="G154" s="54">
        <v>1</v>
      </c>
      <c r="H154" s="61">
        <v>10.01</v>
      </c>
      <c r="I154" s="74">
        <v>43</v>
      </c>
    </row>
    <row r="155" spans="2:9" ht="18" customHeight="1" x14ac:dyDescent="0.25">
      <c r="B155" s="116" t="s">
        <v>93</v>
      </c>
      <c r="C155" s="57" t="s">
        <v>517</v>
      </c>
      <c r="D155" s="117" t="s">
        <v>47</v>
      </c>
      <c r="E155" s="59" t="s">
        <v>72</v>
      </c>
      <c r="F155" s="60">
        <v>2009</v>
      </c>
      <c r="G155" s="54">
        <v>1</v>
      </c>
      <c r="H155" s="61">
        <v>35.258000000000003</v>
      </c>
      <c r="I155" s="62">
        <v>120</v>
      </c>
    </row>
    <row r="156" spans="2:9" ht="18" customHeight="1" x14ac:dyDescent="0.25">
      <c r="B156" s="116" t="s">
        <v>93</v>
      </c>
      <c r="C156" s="57" t="s">
        <v>330</v>
      </c>
      <c r="D156" s="117" t="s">
        <v>47</v>
      </c>
      <c r="E156" s="59" t="s">
        <v>72</v>
      </c>
      <c r="F156" s="79">
        <v>40737</v>
      </c>
      <c r="G156" s="54">
        <v>1</v>
      </c>
      <c r="H156" s="72">
        <v>47.7</v>
      </c>
      <c r="I156" s="73">
        <v>224</v>
      </c>
    </row>
    <row r="157" spans="2:9" ht="18" customHeight="1" x14ac:dyDescent="0.25">
      <c r="B157" s="102" t="s">
        <v>93</v>
      </c>
      <c r="C157" s="57" t="s">
        <v>229</v>
      </c>
      <c r="D157" s="57" t="s">
        <v>47</v>
      </c>
      <c r="E157" s="59" t="s">
        <v>72</v>
      </c>
      <c r="F157" s="70">
        <v>40330</v>
      </c>
      <c r="G157" s="54">
        <v>1</v>
      </c>
      <c r="H157" s="61">
        <v>20.21</v>
      </c>
      <c r="I157" s="74">
        <v>95</v>
      </c>
    </row>
    <row r="158" spans="2:9" ht="18" customHeight="1" x14ac:dyDescent="0.25">
      <c r="B158" s="116" t="s">
        <v>93</v>
      </c>
      <c r="C158" s="57" t="s">
        <v>439</v>
      </c>
      <c r="D158" s="117" t="s">
        <v>47</v>
      </c>
      <c r="E158" s="59" t="s">
        <v>72</v>
      </c>
      <c r="F158" s="60">
        <v>2004</v>
      </c>
      <c r="G158" s="54">
        <v>1</v>
      </c>
      <c r="H158" s="61">
        <v>23.73</v>
      </c>
      <c r="I158" s="62">
        <v>96.34</v>
      </c>
    </row>
    <row r="159" spans="2:9" ht="18" customHeight="1" x14ac:dyDescent="0.25">
      <c r="B159" s="116" t="s">
        <v>93</v>
      </c>
      <c r="C159" s="57" t="s">
        <v>339</v>
      </c>
      <c r="D159" s="117" t="s">
        <v>47</v>
      </c>
      <c r="E159" s="59" t="s">
        <v>72</v>
      </c>
      <c r="F159" s="70">
        <v>41306</v>
      </c>
      <c r="G159" s="54">
        <v>1</v>
      </c>
      <c r="H159" s="61">
        <v>1.958</v>
      </c>
      <c r="I159" s="62">
        <v>7.1</v>
      </c>
    </row>
    <row r="160" spans="2:9" ht="18" customHeight="1" x14ac:dyDescent="0.25">
      <c r="B160" s="116" t="s">
        <v>93</v>
      </c>
      <c r="C160" s="57" t="s">
        <v>344</v>
      </c>
      <c r="D160" s="117" t="s">
        <v>47</v>
      </c>
      <c r="E160" s="59" t="s">
        <v>72</v>
      </c>
      <c r="F160" s="70">
        <v>40872</v>
      </c>
      <c r="G160" s="54">
        <v>1</v>
      </c>
      <c r="H160" s="72">
        <v>8.06</v>
      </c>
      <c r="I160" s="73">
        <v>42.6</v>
      </c>
    </row>
    <row r="161" spans="2:9" ht="18" customHeight="1" x14ac:dyDescent="0.25">
      <c r="B161" s="116" t="s">
        <v>93</v>
      </c>
      <c r="C161" s="57" t="s">
        <v>548</v>
      </c>
      <c r="D161" s="117" t="s">
        <v>47</v>
      </c>
      <c r="E161" s="59" t="s">
        <v>576</v>
      </c>
      <c r="F161" s="70">
        <v>41740</v>
      </c>
      <c r="G161" s="54">
        <v>1</v>
      </c>
      <c r="H161" s="61">
        <v>10.433</v>
      </c>
      <c r="I161" s="62">
        <v>38</v>
      </c>
    </row>
    <row r="162" spans="2:9" ht="18" customHeight="1" x14ac:dyDescent="0.25">
      <c r="B162" s="116" t="s">
        <v>93</v>
      </c>
      <c r="C162" s="57" t="s">
        <v>569</v>
      </c>
      <c r="D162" s="117" t="s">
        <v>47</v>
      </c>
      <c r="E162" s="59" t="s">
        <v>576</v>
      </c>
      <c r="F162" s="70">
        <v>42003</v>
      </c>
      <c r="G162" s="54">
        <v>1</v>
      </c>
      <c r="H162" s="61">
        <v>6.62</v>
      </c>
      <c r="I162" s="62">
        <v>23</v>
      </c>
    </row>
    <row r="163" spans="2:9" ht="18" customHeight="1" x14ac:dyDescent="0.25">
      <c r="B163" s="116" t="s">
        <v>93</v>
      </c>
      <c r="C163" s="57" t="s">
        <v>667</v>
      </c>
      <c r="D163" s="117" t="s">
        <v>47</v>
      </c>
      <c r="E163" s="59" t="s">
        <v>72</v>
      </c>
      <c r="F163" s="118">
        <v>1974</v>
      </c>
      <c r="G163" s="54">
        <v>1</v>
      </c>
      <c r="H163" s="61">
        <v>0.42399999999999999</v>
      </c>
      <c r="I163" s="62">
        <v>1</v>
      </c>
    </row>
    <row r="164" spans="2:9" ht="18" customHeight="1" x14ac:dyDescent="0.25">
      <c r="B164" s="116" t="s">
        <v>93</v>
      </c>
      <c r="C164" s="57" t="s">
        <v>668</v>
      </c>
      <c r="D164" s="117" t="s">
        <v>47</v>
      </c>
      <c r="E164" s="59" t="s">
        <v>72</v>
      </c>
      <c r="F164" s="118">
        <v>1971</v>
      </c>
      <c r="G164" s="54">
        <v>1</v>
      </c>
      <c r="H164" s="61">
        <v>70</v>
      </c>
      <c r="I164" s="62">
        <v>315</v>
      </c>
    </row>
    <row r="165" spans="2:9" ht="18" customHeight="1" x14ac:dyDescent="0.25">
      <c r="B165" s="116" t="s">
        <v>93</v>
      </c>
      <c r="C165" s="57" t="s">
        <v>669</v>
      </c>
      <c r="D165" s="117" t="s">
        <v>47</v>
      </c>
      <c r="E165" s="59" t="s">
        <v>72</v>
      </c>
      <c r="F165" s="118">
        <v>1974</v>
      </c>
      <c r="G165" s="54">
        <v>1</v>
      </c>
      <c r="H165" s="61">
        <v>56</v>
      </c>
      <c r="I165" s="62">
        <v>307</v>
      </c>
    </row>
    <row r="166" spans="2:9" ht="18" customHeight="1" x14ac:dyDescent="0.25">
      <c r="B166" s="116" t="s">
        <v>93</v>
      </c>
      <c r="C166" s="57" t="s">
        <v>670</v>
      </c>
      <c r="D166" s="117" t="s">
        <v>47</v>
      </c>
      <c r="E166" s="59" t="s">
        <v>72</v>
      </c>
      <c r="F166" s="118">
        <v>1967</v>
      </c>
      <c r="G166" s="54">
        <v>1</v>
      </c>
      <c r="H166" s="61">
        <v>0.88</v>
      </c>
      <c r="I166" s="62">
        <v>3.6</v>
      </c>
    </row>
    <row r="167" spans="2:9" ht="18" customHeight="1" x14ac:dyDescent="0.25">
      <c r="B167" s="116" t="s">
        <v>93</v>
      </c>
      <c r="C167" s="57" t="s">
        <v>671</v>
      </c>
      <c r="D167" s="117" t="s">
        <v>47</v>
      </c>
      <c r="E167" s="59" t="s">
        <v>72</v>
      </c>
      <c r="F167" s="118">
        <v>1971</v>
      </c>
      <c r="G167" s="54">
        <v>1</v>
      </c>
      <c r="H167" s="61">
        <v>0.32800000000000001</v>
      </c>
      <c r="I167" s="62">
        <v>1</v>
      </c>
    </row>
    <row r="168" spans="2:9" ht="18" customHeight="1" x14ac:dyDescent="0.25">
      <c r="B168" s="116" t="s">
        <v>93</v>
      </c>
      <c r="C168" s="57" t="s">
        <v>672</v>
      </c>
      <c r="D168" s="117" t="s">
        <v>47</v>
      </c>
      <c r="E168" s="59" t="s">
        <v>69</v>
      </c>
      <c r="F168" s="70">
        <v>42081</v>
      </c>
      <c r="G168" s="54">
        <v>1</v>
      </c>
      <c r="H168" s="61">
        <v>31.57</v>
      </c>
      <c r="I168" s="62">
        <v>99.09</v>
      </c>
    </row>
    <row r="169" spans="2:9" ht="18" customHeight="1" x14ac:dyDescent="0.25">
      <c r="B169" s="116" t="s">
        <v>93</v>
      </c>
      <c r="C169" s="57" t="s">
        <v>673</v>
      </c>
      <c r="D169" s="117" t="s">
        <v>47</v>
      </c>
      <c r="E169" s="59" t="s">
        <v>72</v>
      </c>
      <c r="F169" s="70">
        <v>42301</v>
      </c>
      <c r="G169" s="54">
        <v>1</v>
      </c>
      <c r="H169" s="61">
        <v>22.635999999999999</v>
      </c>
      <c r="I169" s="62">
        <v>75.03</v>
      </c>
    </row>
    <row r="170" spans="2:9" ht="18" customHeight="1" x14ac:dyDescent="0.25">
      <c r="B170" s="112" t="s">
        <v>94</v>
      </c>
      <c r="C170" s="66" t="s">
        <v>159</v>
      </c>
      <c r="D170" s="59" t="s">
        <v>33</v>
      </c>
      <c r="E170" s="59" t="s">
        <v>72</v>
      </c>
      <c r="F170" s="95">
        <v>1954</v>
      </c>
      <c r="G170" s="54">
        <v>1</v>
      </c>
      <c r="H170" s="77">
        <v>0.27200000000000002</v>
      </c>
      <c r="I170" s="78">
        <v>1.19</v>
      </c>
    </row>
    <row r="171" spans="2:9" ht="18" customHeight="1" x14ac:dyDescent="0.25">
      <c r="B171" s="112" t="s">
        <v>94</v>
      </c>
      <c r="C171" s="57" t="s">
        <v>382</v>
      </c>
      <c r="D171" s="59" t="s">
        <v>33</v>
      </c>
      <c r="E171" s="59" t="s">
        <v>72</v>
      </c>
      <c r="F171" s="125">
        <v>41412</v>
      </c>
      <c r="G171" s="54">
        <v>1</v>
      </c>
      <c r="H171" s="101">
        <v>9.98</v>
      </c>
      <c r="I171" s="74">
        <v>35.67</v>
      </c>
    </row>
    <row r="172" spans="2:9" s="3" customFormat="1" ht="18" customHeight="1" x14ac:dyDescent="0.25">
      <c r="B172" s="126" t="s">
        <v>95</v>
      </c>
      <c r="C172" s="66" t="s">
        <v>151</v>
      </c>
      <c r="D172" s="127" t="s">
        <v>36</v>
      </c>
      <c r="E172" s="59" t="s">
        <v>72</v>
      </c>
      <c r="F172" s="67">
        <v>1993</v>
      </c>
      <c r="G172" s="54">
        <v>1</v>
      </c>
      <c r="H172" s="68">
        <v>9.2639999999999993</v>
      </c>
      <c r="I172" s="69">
        <v>35</v>
      </c>
    </row>
    <row r="173" spans="2:9" ht="18" customHeight="1" x14ac:dyDescent="0.25">
      <c r="B173" s="126" t="s">
        <v>95</v>
      </c>
      <c r="C173" s="66" t="s">
        <v>193</v>
      </c>
      <c r="D173" s="127" t="s">
        <v>36</v>
      </c>
      <c r="E173" s="59" t="s">
        <v>69</v>
      </c>
      <c r="F173" s="67">
        <v>2000</v>
      </c>
      <c r="G173" s="54">
        <v>1</v>
      </c>
      <c r="H173" s="68">
        <v>7</v>
      </c>
      <c r="I173" s="69">
        <v>28.04</v>
      </c>
    </row>
    <row r="174" spans="2:9" ht="18" customHeight="1" x14ac:dyDescent="0.25">
      <c r="B174" s="126" t="s">
        <v>95</v>
      </c>
      <c r="C174" s="57" t="s">
        <v>210</v>
      </c>
      <c r="D174" s="127" t="s">
        <v>36</v>
      </c>
      <c r="E174" s="59" t="s">
        <v>72</v>
      </c>
      <c r="F174" s="60">
        <v>2007</v>
      </c>
      <c r="G174" s="54">
        <v>1</v>
      </c>
      <c r="H174" s="61">
        <v>40.5</v>
      </c>
      <c r="I174" s="74">
        <v>105</v>
      </c>
    </row>
    <row r="175" spans="2:9" ht="18" customHeight="1" x14ac:dyDescent="0.25">
      <c r="B175" s="126" t="s">
        <v>95</v>
      </c>
      <c r="C175" s="71" t="s">
        <v>393</v>
      </c>
      <c r="D175" s="127" t="s">
        <v>36</v>
      </c>
      <c r="E175" s="59" t="s">
        <v>72</v>
      </c>
      <c r="F175" s="70">
        <v>41003</v>
      </c>
      <c r="G175" s="54">
        <v>1</v>
      </c>
      <c r="H175" s="72">
        <v>16.742999999999999</v>
      </c>
      <c r="I175" s="74">
        <v>46.395000000000003</v>
      </c>
    </row>
    <row r="176" spans="2:9" ht="18" customHeight="1" x14ac:dyDescent="0.25">
      <c r="B176" s="126" t="s">
        <v>95</v>
      </c>
      <c r="C176" s="57" t="s">
        <v>233</v>
      </c>
      <c r="D176" s="127" t="s">
        <v>36</v>
      </c>
      <c r="E176" s="59" t="s">
        <v>72</v>
      </c>
      <c r="F176" s="70">
        <v>40275</v>
      </c>
      <c r="G176" s="54">
        <v>1</v>
      </c>
      <c r="H176" s="61">
        <v>9.5399999999999991</v>
      </c>
      <c r="I176" s="74">
        <v>32</v>
      </c>
    </row>
    <row r="177" spans="2:9" ht="18" customHeight="1" x14ac:dyDescent="0.25">
      <c r="B177" s="126" t="s">
        <v>95</v>
      </c>
      <c r="C177" s="57" t="s">
        <v>247</v>
      </c>
      <c r="D177" s="127" t="s">
        <v>36</v>
      </c>
      <c r="E177" s="59" t="s">
        <v>72</v>
      </c>
      <c r="F177" s="60">
        <v>2008</v>
      </c>
      <c r="G177" s="54">
        <v>1</v>
      </c>
      <c r="H177" s="61">
        <v>38.72</v>
      </c>
      <c r="I177" s="62">
        <v>114.26</v>
      </c>
    </row>
    <row r="178" spans="2:9" ht="18" customHeight="1" x14ac:dyDescent="0.25">
      <c r="B178" s="126" t="s">
        <v>95</v>
      </c>
      <c r="C178" s="57" t="s">
        <v>266</v>
      </c>
      <c r="D178" s="127" t="s">
        <v>36</v>
      </c>
      <c r="E178" s="59" t="s">
        <v>72</v>
      </c>
      <c r="F178" s="60">
        <v>2008</v>
      </c>
      <c r="G178" s="54">
        <v>1</v>
      </c>
      <c r="H178" s="61">
        <v>9.26</v>
      </c>
      <c r="I178" s="62">
        <v>36</v>
      </c>
    </row>
    <row r="179" spans="2:9" ht="18" customHeight="1" x14ac:dyDescent="0.25">
      <c r="B179" s="126" t="s">
        <v>95</v>
      </c>
      <c r="C179" s="57" t="s">
        <v>270</v>
      </c>
      <c r="D179" s="127" t="s">
        <v>36</v>
      </c>
      <c r="E179" s="59" t="s">
        <v>72</v>
      </c>
      <c r="F179" s="70">
        <v>40998</v>
      </c>
      <c r="G179" s="54">
        <v>1</v>
      </c>
      <c r="H179" s="61">
        <v>24.265999999999998</v>
      </c>
      <c r="I179" s="62">
        <v>60.26</v>
      </c>
    </row>
    <row r="180" spans="2:9" ht="18" customHeight="1" x14ac:dyDescent="0.25">
      <c r="B180" s="126" t="s">
        <v>95</v>
      </c>
      <c r="C180" s="57" t="s">
        <v>274</v>
      </c>
      <c r="D180" s="127" t="s">
        <v>36</v>
      </c>
      <c r="E180" s="59" t="s">
        <v>72</v>
      </c>
      <c r="F180" s="60">
        <v>2009</v>
      </c>
      <c r="G180" s="54">
        <v>1</v>
      </c>
      <c r="H180" s="61">
        <v>1.8</v>
      </c>
      <c r="I180" s="62">
        <v>4.28</v>
      </c>
    </row>
    <row r="181" spans="2:9" ht="18" customHeight="1" x14ac:dyDescent="0.25">
      <c r="B181" s="126" t="s">
        <v>95</v>
      </c>
      <c r="C181" s="57" t="s">
        <v>277</v>
      </c>
      <c r="D181" s="127" t="s">
        <v>36</v>
      </c>
      <c r="E181" s="59" t="s">
        <v>72</v>
      </c>
      <c r="F181" s="70">
        <v>40619</v>
      </c>
      <c r="G181" s="54">
        <v>1</v>
      </c>
      <c r="H181" s="61">
        <v>142.28</v>
      </c>
      <c r="I181" s="74">
        <v>334.02100000000002</v>
      </c>
    </row>
    <row r="182" spans="2:9" ht="18" customHeight="1" x14ac:dyDescent="0.25">
      <c r="B182" s="126" t="s">
        <v>95</v>
      </c>
      <c r="C182" s="57" t="s">
        <v>287</v>
      </c>
      <c r="D182" s="127" t="s">
        <v>36</v>
      </c>
      <c r="E182" s="59" t="s">
        <v>72</v>
      </c>
      <c r="F182" s="60">
        <v>2009</v>
      </c>
      <c r="G182" s="54">
        <v>1</v>
      </c>
      <c r="H182" s="61">
        <v>34.130000000000003</v>
      </c>
      <c r="I182" s="74">
        <v>107</v>
      </c>
    </row>
    <row r="183" spans="2:9" ht="18" customHeight="1" x14ac:dyDescent="0.25">
      <c r="B183" s="126" t="s">
        <v>95</v>
      </c>
      <c r="C183" s="57" t="s">
        <v>427</v>
      </c>
      <c r="D183" s="127" t="s">
        <v>36</v>
      </c>
      <c r="E183" s="59" t="s">
        <v>69</v>
      </c>
      <c r="F183" s="70">
        <v>41569</v>
      </c>
      <c r="G183" s="54">
        <v>1</v>
      </c>
      <c r="H183" s="61">
        <v>207.92</v>
      </c>
      <c r="I183" s="62">
        <v>502</v>
      </c>
    </row>
    <row r="184" spans="2:9" ht="18" customHeight="1" x14ac:dyDescent="0.25">
      <c r="B184" s="126" t="s">
        <v>95</v>
      </c>
      <c r="C184" s="57" t="s">
        <v>293</v>
      </c>
      <c r="D184" s="127" t="s">
        <v>36</v>
      </c>
      <c r="E184" s="59" t="s">
        <v>72</v>
      </c>
      <c r="F184" s="70">
        <v>41405</v>
      </c>
      <c r="G184" s="54">
        <v>1</v>
      </c>
      <c r="H184" s="61">
        <v>8</v>
      </c>
      <c r="I184" s="62">
        <v>24</v>
      </c>
    </row>
    <row r="185" spans="2:9" ht="18" customHeight="1" x14ac:dyDescent="0.25">
      <c r="B185" s="126" t="s">
        <v>95</v>
      </c>
      <c r="C185" s="57" t="s">
        <v>295</v>
      </c>
      <c r="D185" s="127" t="s">
        <v>36</v>
      </c>
      <c r="E185" s="59" t="s">
        <v>72</v>
      </c>
      <c r="F185" s="60">
        <v>2007</v>
      </c>
      <c r="G185" s="54">
        <v>1</v>
      </c>
      <c r="H185" s="61">
        <v>2.4</v>
      </c>
      <c r="I185" s="62">
        <v>18.72</v>
      </c>
    </row>
    <row r="186" spans="2:9" s="3" customFormat="1" ht="18" customHeight="1" x14ac:dyDescent="0.25">
      <c r="B186" s="126" t="s">
        <v>95</v>
      </c>
      <c r="C186" s="57" t="s">
        <v>298</v>
      </c>
      <c r="D186" s="127" t="s">
        <v>36</v>
      </c>
      <c r="E186" s="59" t="s">
        <v>72</v>
      </c>
      <c r="F186" s="128">
        <v>2005</v>
      </c>
      <c r="G186" s="54">
        <v>1</v>
      </c>
      <c r="H186" s="101">
        <v>24</v>
      </c>
      <c r="I186" s="74">
        <v>71</v>
      </c>
    </row>
    <row r="187" spans="2:9" ht="18" customHeight="1" x14ac:dyDescent="0.25">
      <c r="B187" s="126" t="s">
        <v>95</v>
      </c>
      <c r="C187" s="57" t="s">
        <v>300</v>
      </c>
      <c r="D187" s="127" t="s">
        <v>36</v>
      </c>
      <c r="E187" s="59" t="s">
        <v>69</v>
      </c>
      <c r="F187" s="70">
        <v>41088</v>
      </c>
      <c r="G187" s="54">
        <v>1</v>
      </c>
      <c r="H187" s="61">
        <v>8</v>
      </c>
      <c r="I187" s="62">
        <v>26.51</v>
      </c>
    </row>
    <row r="188" spans="2:9" ht="18" customHeight="1" x14ac:dyDescent="0.25">
      <c r="B188" s="126" t="s">
        <v>95</v>
      </c>
      <c r="C188" s="57" t="s">
        <v>429</v>
      </c>
      <c r="D188" s="127" t="s">
        <v>36</v>
      </c>
      <c r="E188" s="59" t="s">
        <v>72</v>
      </c>
      <c r="F188" s="79">
        <v>40647</v>
      </c>
      <c r="G188" s="54">
        <v>1</v>
      </c>
      <c r="H188" s="72">
        <v>4.6093999999999999</v>
      </c>
      <c r="I188" s="73">
        <v>16.100000000000001</v>
      </c>
    </row>
    <row r="189" spans="2:9" ht="18" customHeight="1" x14ac:dyDescent="0.25">
      <c r="B189" s="126" t="s">
        <v>95</v>
      </c>
      <c r="C189" s="57" t="s">
        <v>430</v>
      </c>
      <c r="D189" s="127" t="s">
        <v>36</v>
      </c>
      <c r="E189" s="59" t="s">
        <v>72</v>
      </c>
      <c r="F189" s="60">
        <v>2009</v>
      </c>
      <c r="G189" s="54">
        <v>1</v>
      </c>
      <c r="H189" s="61">
        <v>4.4000000000000004</v>
      </c>
      <c r="I189" s="62">
        <v>13.34</v>
      </c>
    </row>
    <row r="190" spans="2:9" ht="18" customHeight="1" x14ac:dyDescent="0.25">
      <c r="B190" s="126" t="s">
        <v>95</v>
      </c>
      <c r="C190" s="57" t="s">
        <v>318</v>
      </c>
      <c r="D190" s="127" t="s">
        <v>36</v>
      </c>
      <c r="E190" s="59" t="s">
        <v>72</v>
      </c>
      <c r="F190" s="79">
        <v>40724</v>
      </c>
      <c r="G190" s="54">
        <v>1</v>
      </c>
      <c r="H190" s="72">
        <v>1.07</v>
      </c>
      <c r="I190" s="73">
        <v>4.5999999999999996</v>
      </c>
    </row>
    <row r="191" spans="2:9" ht="18" customHeight="1" x14ac:dyDescent="0.25">
      <c r="B191" s="126" t="s">
        <v>95</v>
      </c>
      <c r="C191" s="57" t="s">
        <v>338</v>
      </c>
      <c r="D191" s="127" t="s">
        <v>36</v>
      </c>
      <c r="E191" s="59" t="s">
        <v>72</v>
      </c>
      <c r="F191" s="70">
        <v>40802</v>
      </c>
      <c r="G191" s="54">
        <v>1</v>
      </c>
      <c r="H191" s="61">
        <v>2.66</v>
      </c>
      <c r="I191" s="62">
        <v>9.98</v>
      </c>
    </row>
    <row r="192" spans="2:9" s="3" customFormat="1" ht="18" customHeight="1" x14ac:dyDescent="0.25">
      <c r="B192" s="126" t="s">
        <v>95</v>
      </c>
      <c r="C192" s="57" t="s">
        <v>442</v>
      </c>
      <c r="D192" s="127" t="s">
        <v>36</v>
      </c>
      <c r="E192" s="59" t="s">
        <v>69</v>
      </c>
      <c r="F192" s="70">
        <v>41537</v>
      </c>
      <c r="G192" s="54">
        <v>1</v>
      </c>
      <c r="H192" s="72">
        <v>102.54</v>
      </c>
      <c r="I192" s="73">
        <v>282</v>
      </c>
    </row>
    <row r="193" spans="2:9" ht="18" customHeight="1" x14ac:dyDescent="0.25">
      <c r="B193" s="126" t="s">
        <v>95</v>
      </c>
      <c r="C193" s="57" t="s">
        <v>490</v>
      </c>
      <c r="D193" s="127" t="s">
        <v>36</v>
      </c>
      <c r="E193" s="59" t="s">
        <v>72</v>
      </c>
      <c r="F193" s="60">
        <v>2004</v>
      </c>
      <c r="G193" s="54">
        <v>1</v>
      </c>
      <c r="H193" s="61">
        <v>4.5</v>
      </c>
      <c r="I193" s="62">
        <v>18.88</v>
      </c>
    </row>
    <row r="194" spans="2:9" ht="18" customHeight="1" x14ac:dyDescent="0.25">
      <c r="B194" s="126" t="s">
        <v>95</v>
      </c>
      <c r="C194" s="57" t="s">
        <v>447</v>
      </c>
      <c r="D194" s="127" t="s">
        <v>36</v>
      </c>
      <c r="E194" s="59" t="s">
        <v>72</v>
      </c>
      <c r="F194" s="60">
        <v>2007</v>
      </c>
      <c r="G194" s="54">
        <v>1</v>
      </c>
      <c r="H194" s="61">
        <v>12.3</v>
      </c>
      <c r="I194" s="62">
        <v>48.292999999999999</v>
      </c>
    </row>
    <row r="195" spans="2:9" ht="18" customHeight="1" x14ac:dyDescent="0.25">
      <c r="B195" s="126" t="s">
        <v>95</v>
      </c>
      <c r="C195" s="57" t="s">
        <v>358</v>
      </c>
      <c r="D195" s="127" t="s">
        <v>36</v>
      </c>
      <c r="E195" s="59" t="s">
        <v>72</v>
      </c>
      <c r="F195" s="60">
        <v>2008</v>
      </c>
      <c r="G195" s="54">
        <v>1</v>
      </c>
      <c r="H195" s="61">
        <v>0.82</v>
      </c>
      <c r="I195" s="62">
        <v>5.28</v>
      </c>
    </row>
    <row r="196" spans="2:9" ht="18" customHeight="1" x14ac:dyDescent="0.25">
      <c r="B196" s="126" t="s">
        <v>95</v>
      </c>
      <c r="C196" s="57" t="s">
        <v>449</v>
      </c>
      <c r="D196" s="127" t="s">
        <v>36</v>
      </c>
      <c r="E196" s="59" t="s">
        <v>72</v>
      </c>
      <c r="F196" s="79">
        <v>41121</v>
      </c>
      <c r="G196" s="54">
        <v>1</v>
      </c>
      <c r="H196" s="61">
        <v>1.57</v>
      </c>
      <c r="I196" s="62">
        <v>10.86</v>
      </c>
    </row>
    <row r="197" spans="2:9" ht="18" customHeight="1" x14ac:dyDescent="0.25">
      <c r="B197" s="126" t="s">
        <v>95</v>
      </c>
      <c r="C197" s="66" t="s">
        <v>363</v>
      </c>
      <c r="D197" s="127" t="s">
        <v>36</v>
      </c>
      <c r="E197" s="59" t="s">
        <v>72</v>
      </c>
      <c r="F197" s="70">
        <v>41314</v>
      </c>
      <c r="G197" s="54">
        <v>1</v>
      </c>
      <c r="H197" s="61">
        <v>14.834</v>
      </c>
      <c r="I197" s="62">
        <v>35</v>
      </c>
    </row>
    <row r="198" spans="2:9" ht="18" customHeight="1" x14ac:dyDescent="0.25">
      <c r="B198" s="126" t="s">
        <v>95</v>
      </c>
      <c r="C198" s="71" t="s">
        <v>368</v>
      </c>
      <c r="D198" s="127" t="s">
        <v>36</v>
      </c>
      <c r="E198" s="59" t="s">
        <v>72</v>
      </c>
      <c r="F198" s="70">
        <v>41104</v>
      </c>
      <c r="G198" s="54">
        <v>1</v>
      </c>
      <c r="H198" s="72">
        <v>1.4</v>
      </c>
      <c r="I198" s="73">
        <v>4.59</v>
      </c>
    </row>
    <row r="199" spans="2:9" ht="18" customHeight="1" x14ac:dyDescent="0.25">
      <c r="B199" s="126" t="s">
        <v>95</v>
      </c>
      <c r="C199" s="57" t="s">
        <v>374</v>
      </c>
      <c r="D199" s="127" t="s">
        <v>36</v>
      </c>
      <c r="E199" s="59" t="s">
        <v>72</v>
      </c>
      <c r="F199" s="79">
        <v>40723</v>
      </c>
      <c r="G199" s="54">
        <v>1</v>
      </c>
      <c r="H199" s="72">
        <v>3.794</v>
      </c>
      <c r="I199" s="73">
        <v>14.92</v>
      </c>
    </row>
    <row r="200" spans="2:9" ht="18" customHeight="1" x14ac:dyDescent="0.25">
      <c r="B200" s="116" t="s">
        <v>95</v>
      </c>
      <c r="C200" s="57" t="s">
        <v>463</v>
      </c>
      <c r="D200" s="117" t="s">
        <v>36</v>
      </c>
      <c r="E200" s="59" t="s">
        <v>72</v>
      </c>
      <c r="F200" s="70">
        <v>41026</v>
      </c>
      <c r="G200" s="54">
        <v>1</v>
      </c>
      <c r="H200" s="61">
        <v>5.2</v>
      </c>
      <c r="I200" s="62">
        <v>18.280999999999999</v>
      </c>
    </row>
    <row r="201" spans="2:9" ht="18" customHeight="1" x14ac:dyDescent="0.25">
      <c r="B201" s="116" t="s">
        <v>95</v>
      </c>
      <c r="C201" s="57" t="s">
        <v>674</v>
      </c>
      <c r="D201" s="117" t="s">
        <v>36</v>
      </c>
      <c r="E201" s="59" t="s">
        <v>72</v>
      </c>
      <c r="F201" s="70">
        <v>42073</v>
      </c>
      <c r="G201" s="54">
        <v>1</v>
      </c>
      <c r="H201" s="61">
        <v>27.38</v>
      </c>
      <c r="I201" s="62">
        <v>113</v>
      </c>
    </row>
    <row r="202" spans="2:9" ht="18" customHeight="1" x14ac:dyDescent="0.25">
      <c r="B202" s="116" t="s">
        <v>95</v>
      </c>
      <c r="C202" s="57" t="s">
        <v>675</v>
      </c>
      <c r="D202" s="117" t="s">
        <v>36</v>
      </c>
      <c r="E202" s="59" t="s">
        <v>72</v>
      </c>
      <c r="F202" s="70">
        <v>42075</v>
      </c>
      <c r="G202" s="54">
        <v>1</v>
      </c>
      <c r="H202" s="61">
        <v>18.32</v>
      </c>
      <c r="I202" s="62">
        <v>30.01</v>
      </c>
    </row>
    <row r="203" spans="2:9" ht="18" customHeight="1" x14ac:dyDescent="0.25">
      <c r="B203" s="116" t="s">
        <v>95</v>
      </c>
      <c r="C203" s="57" t="s">
        <v>676</v>
      </c>
      <c r="D203" s="117" t="s">
        <v>36</v>
      </c>
      <c r="E203" s="59" t="s">
        <v>72</v>
      </c>
      <c r="F203" s="118">
        <v>1991</v>
      </c>
      <c r="G203" s="54">
        <v>1</v>
      </c>
      <c r="H203" s="61">
        <v>283.5</v>
      </c>
      <c r="I203" s="62">
        <v>725</v>
      </c>
    </row>
    <row r="204" spans="2:9" ht="18" customHeight="1" x14ac:dyDescent="0.25">
      <c r="B204" s="116" t="s">
        <v>95</v>
      </c>
      <c r="C204" s="57" t="s">
        <v>743</v>
      </c>
      <c r="D204" s="117" t="s">
        <v>36</v>
      </c>
      <c r="E204" s="59" t="s">
        <v>72</v>
      </c>
      <c r="F204" s="118">
        <v>2016</v>
      </c>
      <c r="G204" s="54">
        <v>1</v>
      </c>
      <c r="H204" s="61">
        <v>9.01</v>
      </c>
      <c r="I204" s="62">
        <v>36.090000000000003</v>
      </c>
    </row>
    <row r="205" spans="2:9" ht="18" customHeight="1" x14ac:dyDescent="0.25">
      <c r="B205" s="116" t="s">
        <v>95</v>
      </c>
      <c r="C205" s="57" t="s">
        <v>744</v>
      </c>
      <c r="D205" s="117" t="s">
        <v>36</v>
      </c>
      <c r="E205" s="59" t="s">
        <v>72</v>
      </c>
      <c r="F205" s="118">
        <v>2016</v>
      </c>
      <c r="G205" s="54">
        <v>1</v>
      </c>
      <c r="H205" s="61">
        <v>16.372</v>
      </c>
      <c r="I205" s="62">
        <v>42.49</v>
      </c>
    </row>
    <row r="206" spans="2:9" ht="18" customHeight="1" x14ac:dyDescent="0.25">
      <c r="B206" s="116" t="s">
        <v>95</v>
      </c>
      <c r="C206" s="57" t="s">
        <v>745</v>
      </c>
      <c r="D206" s="117" t="s">
        <v>36</v>
      </c>
      <c r="E206" s="59" t="s">
        <v>72</v>
      </c>
      <c r="F206" s="118">
        <v>2016</v>
      </c>
      <c r="G206" s="54">
        <v>1</v>
      </c>
      <c r="H206" s="61">
        <v>22.707999999999998</v>
      </c>
      <c r="I206" s="62">
        <v>56.826000000000001</v>
      </c>
    </row>
    <row r="207" spans="2:9" ht="18" customHeight="1" x14ac:dyDescent="0.25">
      <c r="B207" s="112" t="s">
        <v>96</v>
      </c>
      <c r="C207" s="66" t="s">
        <v>157</v>
      </c>
      <c r="D207" s="59" t="s">
        <v>53</v>
      </c>
      <c r="E207" s="59" t="s">
        <v>72</v>
      </c>
      <c r="F207" s="95">
        <v>1987</v>
      </c>
      <c r="G207" s="54">
        <v>1</v>
      </c>
      <c r="H207" s="77">
        <v>0.5</v>
      </c>
      <c r="I207" s="78">
        <v>1</v>
      </c>
    </row>
    <row r="208" spans="2:9" ht="18" customHeight="1" x14ac:dyDescent="0.25">
      <c r="B208" s="112" t="s">
        <v>96</v>
      </c>
      <c r="C208" s="66" t="s">
        <v>158</v>
      </c>
      <c r="D208" s="59" t="s">
        <v>53</v>
      </c>
      <c r="E208" s="59" t="s">
        <v>72</v>
      </c>
      <c r="F208" s="95">
        <v>1955</v>
      </c>
      <c r="G208" s="54">
        <v>1</v>
      </c>
      <c r="H208" s="77">
        <v>0.4</v>
      </c>
      <c r="I208" s="78">
        <v>1.5</v>
      </c>
    </row>
    <row r="209" spans="2:9" ht="18" customHeight="1" x14ac:dyDescent="0.25">
      <c r="B209" s="112" t="s">
        <v>96</v>
      </c>
      <c r="C209" s="57" t="s">
        <v>403</v>
      </c>
      <c r="D209" s="59" t="s">
        <v>53</v>
      </c>
      <c r="E209" s="59" t="s">
        <v>69</v>
      </c>
      <c r="F209" s="60">
        <v>2010</v>
      </c>
      <c r="G209" s="54">
        <v>1</v>
      </c>
      <c r="H209" s="61">
        <v>60</v>
      </c>
      <c r="I209" s="74">
        <v>250</v>
      </c>
    </row>
    <row r="210" spans="2:9" ht="18" customHeight="1" x14ac:dyDescent="0.25">
      <c r="B210" s="112" t="s">
        <v>96</v>
      </c>
      <c r="C210" s="57" t="s">
        <v>256</v>
      </c>
      <c r="D210" s="59" t="s">
        <v>53</v>
      </c>
      <c r="E210" s="59" t="s">
        <v>72</v>
      </c>
      <c r="F210" s="70">
        <v>41520</v>
      </c>
      <c r="G210" s="54">
        <v>1</v>
      </c>
      <c r="H210" s="72">
        <v>3.05</v>
      </c>
      <c r="I210" s="73">
        <v>12.5</v>
      </c>
    </row>
    <row r="211" spans="2:9" ht="30" customHeight="1" x14ac:dyDescent="0.25">
      <c r="B211" s="112" t="s">
        <v>96</v>
      </c>
      <c r="C211" s="57" t="s">
        <v>281</v>
      </c>
      <c r="D211" s="59" t="s">
        <v>53</v>
      </c>
      <c r="E211" s="59" t="s">
        <v>72</v>
      </c>
      <c r="F211" s="70" t="s">
        <v>2</v>
      </c>
      <c r="G211" s="54">
        <v>1</v>
      </c>
      <c r="H211" s="72">
        <v>8.48</v>
      </c>
      <c r="I211" s="73">
        <v>30</v>
      </c>
    </row>
    <row r="212" spans="2:9" ht="18" customHeight="1" x14ac:dyDescent="0.25">
      <c r="B212" s="112" t="s">
        <v>96</v>
      </c>
      <c r="C212" s="57" t="s">
        <v>289</v>
      </c>
      <c r="D212" s="59" t="s">
        <v>53</v>
      </c>
      <c r="E212" s="59" t="s">
        <v>72</v>
      </c>
      <c r="F212" s="60">
        <v>2006</v>
      </c>
      <c r="G212" s="54">
        <v>1</v>
      </c>
      <c r="H212" s="61">
        <v>28.81</v>
      </c>
      <c r="I212" s="62">
        <v>51.64</v>
      </c>
    </row>
    <row r="213" spans="2:9" ht="18" customHeight="1" x14ac:dyDescent="0.25">
      <c r="B213" s="112" t="s">
        <v>96</v>
      </c>
      <c r="C213" s="57" t="s">
        <v>523</v>
      </c>
      <c r="D213" s="59" t="s">
        <v>53</v>
      </c>
      <c r="E213" s="59" t="s">
        <v>72</v>
      </c>
      <c r="F213" s="60">
        <f>F212</f>
        <v>2006</v>
      </c>
      <c r="G213" s="54">
        <v>1</v>
      </c>
      <c r="H213" s="61">
        <v>7.35</v>
      </c>
      <c r="I213" s="74">
        <v>25</v>
      </c>
    </row>
    <row r="214" spans="2:9" ht="18" customHeight="1" x14ac:dyDescent="0.25">
      <c r="B214" s="112" t="s">
        <v>96</v>
      </c>
      <c r="C214" s="57" t="s">
        <v>346</v>
      </c>
      <c r="D214" s="59" t="s">
        <v>53</v>
      </c>
      <c r="E214" s="59" t="s">
        <v>72</v>
      </c>
      <c r="F214" s="60">
        <v>2009</v>
      </c>
      <c r="G214" s="54">
        <v>1</v>
      </c>
      <c r="H214" s="61">
        <v>4.9000000000000004</v>
      </c>
      <c r="I214" s="62">
        <v>17</v>
      </c>
    </row>
    <row r="215" spans="2:9" ht="18" customHeight="1" x14ac:dyDescent="0.25">
      <c r="B215" s="112" t="s">
        <v>96</v>
      </c>
      <c r="C215" s="57" t="s">
        <v>348</v>
      </c>
      <c r="D215" s="59" t="s">
        <v>53</v>
      </c>
      <c r="E215" s="59" t="s">
        <v>72</v>
      </c>
      <c r="F215" s="70">
        <v>40866</v>
      </c>
      <c r="G215" s="54">
        <v>1</v>
      </c>
      <c r="H215" s="72">
        <v>14.9</v>
      </c>
      <c r="I215" s="73">
        <v>48.3</v>
      </c>
    </row>
    <row r="216" spans="2:9" ht="18" customHeight="1" x14ac:dyDescent="0.25">
      <c r="B216" s="112" t="s">
        <v>96</v>
      </c>
      <c r="C216" s="71" t="s">
        <v>372</v>
      </c>
      <c r="D216" s="59" t="s">
        <v>53</v>
      </c>
      <c r="E216" s="59" t="s">
        <v>69</v>
      </c>
      <c r="F216" s="79">
        <v>40744</v>
      </c>
      <c r="G216" s="54">
        <v>1</v>
      </c>
      <c r="H216" s="72">
        <v>5.46</v>
      </c>
      <c r="I216" s="73">
        <v>17</v>
      </c>
    </row>
    <row r="217" spans="2:9" s="3" customFormat="1" ht="18" customHeight="1" x14ac:dyDescent="0.25">
      <c r="B217" s="116" t="s">
        <v>96</v>
      </c>
      <c r="C217" s="57" t="s">
        <v>573</v>
      </c>
      <c r="D217" s="117" t="s">
        <v>53</v>
      </c>
      <c r="E217" s="59" t="s">
        <v>576</v>
      </c>
      <c r="F217" s="70">
        <v>41932</v>
      </c>
      <c r="G217" s="54">
        <v>1</v>
      </c>
      <c r="H217" s="61">
        <v>5</v>
      </c>
      <c r="I217" s="62">
        <v>12.57</v>
      </c>
    </row>
    <row r="218" spans="2:9" ht="18" customHeight="1" x14ac:dyDescent="0.25">
      <c r="B218" s="116" t="s">
        <v>96</v>
      </c>
      <c r="C218" s="57" t="s">
        <v>559</v>
      </c>
      <c r="D218" s="117" t="s">
        <v>53</v>
      </c>
      <c r="E218" s="59" t="s">
        <v>576</v>
      </c>
      <c r="F218" s="70">
        <v>41810</v>
      </c>
      <c r="G218" s="54">
        <v>1</v>
      </c>
      <c r="H218" s="61">
        <v>9.06</v>
      </c>
      <c r="I218" s="62">
        <v>26.13</v>
      </c>
    </row>
    <row r="219" spans="2:9" ht="18" customHeight="1" x14ac:dyDescent="0.25">
      <c r="B219" s="116" t="s">
        <v>96</v>
      </c>
      <c r="C219" s="57" t="s">
        <v>567</v>
      </c>
      <c r="D219" s="117" t="s">
        <v>53</v>
      </c>
      <c r="E219" s="59" t="s">
        <v>576</v>
      </c>
      <c r="F219" s="70">
        <v>41950</v>
      </c>
      <c r="G219" s="54">
        <v>1</v>
      </c>
      <c r="H219" s="61">
        <v>3.3879999999999999</v>
      </c>
      <c r="I219" s="62">
        <v>13.4</v>
      </c>
    </row>
    <row r="220" spans="2:9" ht="18" customHeight="1" x14ac:dyDescent="0.25">
      <c r="B220" s="116" t="s">
        <v>96</v>
      </c>
      <c r="C220" s="57" t="s">
        <v>677</v>
      </c>
      <c r="D220" s="117" t="s">
        <v>53</v>
      </c>
      <c r="E220" s="59" t="s">
        <v>72</v>
      </c>
      <c r="F220" s="70">
        <v>42222</v>
      </c>
      <c r="G220" s="54">
        <v>1</v>
      </c>
      <c r="H220" s="61">
        <v>6.79</v>
      </c>
      <c r="I220" s="62">
        <v>15.55</v>
      </c>
    </row>
    <row r="221" spans="2:9" ht="18" customHeight="1" x14ac:dyDescent="0.25">
      <c r="B221" s="116" t="s">
        <v>96</v>
      </c>
      <c r="C221" s="57" t="s">
        <v>678</v>
      </c>
      <c r="D221" s="117" t="s">
        <v>53</v>
      </c>
      <c r="E221" s="59" t="s">
        <v>72</v>
      </c>
      <c r="F221" s="70">
        <v>42279</v>
      </c>
      <c r="G221" s="54">
        <v>1</v>
      </c>
      <c r="H221" s="61">
        <v>275.60000000000002</v>
      </c>
      <c r="I221" s="62">
        <v>1118</v>
      </c>
    </row>
    <row r="222" spans="2:9" ht="18" customHeight="1" x14ac:dyDescent="0.25">
      <c r="B222" s="116" t="s">
        <v>96</v>
      </c>
      <c r="C222" s="57" t="s">
        <v>679</v>
      </c>
      <c r="D222" s="117" t="s">
        <v>53</v>
      </c>
      <c r="E222" s="59" t="s">
        <v>72</v>
      </c>
      <c r="F222" s="70">
        <v>37288</v>
      </c>
      <c r="G222" s="54">
        <v>1</v>
      </c>
      <c r="H222" s="61">
        <v>510</v>
      </c>
      <c r="I222" s="62">
        <v>1669</v>
      </c>
    </row>
    <row r="223" spans="2:9" ht="18" customHeight="1" x14ac:dyDescent="0.25">
      <c r="B223" s="102" t="s">
        <v>97</v>
      </c>
      <c r="C223" s="57" t="s">
        <v>278</v>
      </c>
      <c r="D223" s="57" t="s">
        <v>42</v>
      </c>
      <c r="E223" s="59" t="s">
        <v>72</v>
      </c>
      <c r="F223" s="60">
        <v>2008</v>
      </c>
      <c r="G223" s="54">
        <v>1</v>
      </c>
      <c r="H223" s="61">
        <v>16.7</v>
      </c>
      <c r="I223" s="62">
        <v>117.2</v>
      </c>
    </row>
    <row r="224" spans="2:9" ht="18" customHeight="1" x14ac:dyDescent="0.25">
      <c r="B224" s="102" t="s">
        <v>97</v>
      </c>
      <c r="C224" s="57" t="s">
        <v>680</v>
      </c>
      <c r="D224" s="57" t="s">
        <v>42</v>
      </c>
      <c r="E224" s="59" t="s">
        <v>72</v>
      </c>
      <c r="F224" s="70">
        <v>42145</v>
      </c>
      <c r="G224" s="54">
        <v>1</v>
      </c>
      <c r="H224" s="61">
        <v>17</v>
      </c>
      <c r="I224" s="62">
        <v>61.16</v>
      </c>
    </row>
    <row r="225" spans="2:9" ht="18" customHeight="1" x14ac:dyDescent="0.25">
      <c r="B225" s="112" t="s">
        <v>98</v>
      </c>
      <c r="C225" s="66" t="s">
        <v>182</v>
      </c>
      <c r="D225" s="59" t="s">
        <v>51</v>
      </c>
      <c r="E225" s="59" t="s">
        <v>72</v>
      </c>
      <c r="F225" s="95">
        <v>1965</v>
      </c>
      <c r="G225" s="54">
        <v>1</v>
      </c>
      <c r="H225" s="77">
        <v>6.88E-2</v>
      </c>
      <c r="I225" s="78">
        <v>0.6</v>
      </c>
    </row>
    <row r="226" spans="2:9" ht="18" customHeight="1" x14ac:dyDescent="0.25">
      <c r="B226" s="102" t="s">
        <v>99</v>
      </c>
      <c r="C226" s="66" t="s">
        <v>392</v>
      </c>
      <c r="D226" s="57" t="s">
        <v>50</v>
      </c>
      <c r="E226" s="59" t="s">
        <v>72</v>
      </c>
      <c r="F226" s="70">
        <v>41423</v>
      </c>
      <c r="G226" s="54">
        <v>1</v>
      </c>
      <c r="H226" s="61">
        <v>20.399999999999999</v>
      </c>
      <c r="I226" s="62">
        <v>80.260000000000005</v>
      </c>
    </row>
    <row r="227" spans="2:9" ht="18" customHeight="1" x14ac:dyDescent="0.25">
      <c r="B227" s="102" t="s">
        <v>99</v>
      </c>
      <c r="C227" s="57" t="s">
        <v>397</v>
      </c>
      <c r="D227" s="57" t="s">
        <v>50</v>
      </c>
      <c r="E227" s="59" t="s">
        <v>69</v>
      </c>
      <c r="F227" s="70">
        <v>40563</v>
      </c>
      <c r="G227" s="54">
        <v>1</v>
      </c>
      <c r="H227" s="61">
        <v>47</v>
      </c>
      <c r="I227" s="74">
        <v>166</v>
      </c>
    </row>
    <row r="228" spans="2:9" ht="18" customHeight="1" x14ac:dyDescent="0.25">
      <c r="B228" s="102" t="s">
        <v>99</v>
      </c>
      <c r="C228" s="57" t="s">
        <v>279</v>
      </c>
      <c r="D228" s="57" t="s">
        <v>50</v>
      </c>
      <c r="E228" s="59" t="s">
        <v>72</v>
      </c>
      <c r="F228" s="70">
        <v>41410</v>
      </c>
      <c r="G228" s="54">
        <v>1</v>
      </c>
      <c r="H228" s="61">
        <v>5.29</v>
      </c>
      <c r="I228" s="62">
        <v>20.059999999999999</v>
      </c>
    </row>
    <row r="229" spans="2:9" ht="18" customHeight="1" x14ac:dyDescent="0.25">
      <c r="B229" s="102" t="s">
        <v>99</v>
      </c>
      <c r="C229" s="57" t="s">
        <v>343</v>
      </c>
      <c r="D229" s="57" t="s">
        <v>50</v>
      </c>
      <c r="E229" s="59" t="s">
        <v>72</v>
      </c>
      <c r="F229" s="70">
        <v>40930</v>
      </c>
      <c r="G229" s="54">
        <v>1</v>
      </c>
      <c r="H229" s="72">
        <v>6</v>
      </c>
      <c r="I229" s="73">
        <v>23.37</v>
      </c>
    </row>
    <row r="230" spans="2:9" ht="18" customHeight="1" x14ac:dyDescent="0.25">
      <c r="B230" s="102" t="s">
        <v>99</v>
      </c>
      <c r="C230" s="57" t="s">
        <v>451</v>
      </c>
      <c r="D230" s="57" t="s">
        <v>50</v>
      </c>
      <c r="E230" s="59" t="s">
        <v>72</v>
      </c>
      <c r="F230" s="70">
        <v>41180</v>
      </c>
      <c r="G230" s="54">
        <v>1</v>
      </c>
      <c r="H230" s="131">
        <v>8.44</v>
      </c>
      <c r="I230" s="132">
        <v>69.88</v>
      </c>
    </row>
    <row r="231" spans="2:9" ht="18" customHeight="1" x14ac:dyDescent="0.25">
      <c r="B231" s="116" t="s">
        <v>100</v>
      </c>
      <c r="C231" s="66" t="s">
        <v>164</v>
      </c>
      <c r="D231" s="117" t="s">
        <v>41</v>
      </c>
      <c r="E231" s="59" t="s">
        <v>72</v>
      </c>
      <c r="F231" s="95">
        <v>1924</v>
      </c>
      <c r="G231" s="54">
        <v>1</v>
      </c>
      <c r="H231" s="77">
        <v>9.9199999999999997E-2</v>
      </c>
      <c r="I231" s="78">
        <v>0.7</v>
      </c>
    </row>
    <row r="232" spans="2:9" ht="18" customHeight="1" x14ac:dyDescent="0.25">
      <c r="B232" s="116" t="s">
        <v>100</v>
      </c>
      <c r="C232" s="66" t="s">
        <v>165</v>
      </c>
      <c r="D232" s="117" t="s">
        <v>41</v>
      </c>
      <c r="E232" s="59" t="s">
        <v>72</v>
      </c>
      <c r="F232" s="95">
        <v>1928</v>
      </c>
      <c r="G232" s="54">
        <v>1</v>
      </c>
      <c r="H232" s="77">
        <v>1.36</v>
      </c>
      <c r="I232" s="78">
        <v>4</v>
      </c>
    </row>
    <row r="233" spans="2:9" ht="18" customHeight="1" x14ac:dyDescent="0.25">
      <c r="B233" s="116" t="s">
        <v>100</v>
      </c>
      <c r="C233" s="66" t="s">
        <v>471</v>
      </c>
      <c r="D233" s="117" t="s">
        <v>41</v>
      </c>
      <c r="E233" s="59" t="s">
        <v>72</v>
      </c>
      <c r="F233" s="67">
        <v>1998</v>
      </c>
      <c r="G233" s="54">
        <v>1</v>
      </c>
      <c r="H233" s="68">
        <v>84</v>
      </c>
      <c r="I233" s="69">
        <v>429</v>
      </c>
    </row>
    <row r="234" spans="2:9" s="3" customFormat="1" ht="18" customHeight="1" x14ac:dyDescent="0.25">
      <c r="B234" s="116" t="s">
        <v>100</v>
      </c>
      <c r="C234" s="66" t="s">
        <v>186</v>
      </c>
      <c r="D234" s="117" t="s">
        <v>41</v>
      </c>
      <c r="E234" s="59" t="s">
        <v>69</v>
      </c>
      <c r="F234" s="67">
        <v>2005</v>
      </c>
      <c r="G234" s="54">
        <v>1</v>
      </c>
      <c r="H234" s="68">
        <v>100</v>
      </c>
      <c r="I234" s="69">
        <v>423.5</v>
      </c>
    </row>
    <row r="235" spans="2:9" ht="18" customHeight="1" x14ac:dyDescent="0.25">
      <c r="B235" s="116" t="s">
        <v>100</v>
      </c>
      <c r="C235" s="57" t="s">
        <v>681</v>
      </c>
      <c r="D235" s="117" t="s">
        <v>41</v>
      </c>
      <c r="E235" s="59" t="s">
        <v>69</v>
      </c>
      <c r="F235" s="70">
        <v>40634</v>
      </c>
      <c r="G235" s="54">
        <v>1</v>
      </c>
      <c r="H235" s="72">
        <v>27.617999999999999</v>
      </c>
      <c r="I235" s="73">
        <v>94.47</v>
      </c>
    </row>
    <row r="236" spans="2:9" ht="18" customHeight="1" x14ac:dyDescent="0.25">
      <c r="B236" s="116" t="s">
        <v>100</v>
      </c>
      <c r="C236" s="57" t="s">
        <v>323</v>
      </c>
      <c r="D236" s="117" t="s">
        <v>41</v>
      </c>
      <c r="E236" s="59" t="s">
        <v>72</v>
      </c>
      <c r="F236" s="60">
        <v>2001</v>
      </c>
      <c r="G236" s="54">
        <v>1</v>
      </c>
      <c r="H236" s="61">
        <v>3.33</v>
      </c>
      <c r="I236" s="62">
        <v>28.03</v>
      </c>
    </row>
    <row r="237" spans="2:9" ht="18" customHeight="1" x14ac:dyDescent="0.25">
      <c r="B237" s="116" t="s">
        <v>100</v>
      </c>
      <c r="C237" s="71" t="s">
        <v>371</v>
      </c>
      <c r="D237" s="117" t="s">
        <v>41</v>
      </c>
      <c r="E237" s="59" t="s">
        <v>72</v>
      </c>
      <c r="F237" s="79">
        <v>41663</v>
      </c>
      <c r="G237" s="54">
        <v>1</v>
      </c>
      <c r="H237" s="101">
        <v>0.31</v>
      </c>
      <c r="I237" s="73">
        <v>1.65</v>
      </c>
    </row>
    <row r="238" spans="2:9" ht="18" customHeight="1" x14ac:dyDescent="0.25">
      <c r="B238" s="116" t="s">
        <v>100</v>
      </c>
      <c r="C238" s="57" t="s">
        <v>462</v>
      </c>
      <c r="D238" s="117" t="s">
        <v>41</v>
      </c>
      <c r="E238" s="59" t="s">
        <v>69</v>
      </c>
      <c r="F238" s="60">
        <v>2006</v>
      </c>
      <c r="G238" s="54">
        <v>1</v>
      </c>
      <c r="H238" s="61">
        <v>4.17</v>
      </c>
      <c r="I238" s="62">
        <v>27</v>
      </c>
    </row>
    <row r="239" spans="2:9" ht="18" customHeight="1" x14ac:dyDescent="0.25">
      <c r="B239" s="116" t="s">
        <v>100</v>
      </c>
      <c r="C239" s="57" t="s">
        <v>547</v>
      </c>
      <c r="D239" s="117" t="s">
        <v>41</v>
      </c>
      <c r="E239" s="59" t="s">
        <v>576</v>
      </c>
      <c r="F239" s="70">
        <v>41761</v>
      </c>
      <c r="G239" s="54">
        <v>1</v>
      </c>
      <c r="H239" s="61">
        <v>17.579999999999998</v>
      </c>
      <c r="I239" s="62">
        <v>89.56</v>
      </c>
    </row>
    <row r="240" spans="2:9" ht="18" customHeight="1" x14ac:dyDescent="0.25">
      <c r="B240" s="116" t="s">
        <v>100</v>
      </c>
      <c r="C240" s="66" t="s">
        <v>682</v>
      </c>
      <c r="D240" s="117" t="s">
        <v>41</v>
      </c>
      <c r="E240" s="59" t="s">
        <v>69</v>
      </c>
      <c r="F240" s="134">
        <v>42124</v>
      </c>
      <c r="G240" s="54">
        <v>1</v>
      </c>
      <c r="H240" s="68">
        <v>11.243</v>
      </c>
      <c r="I240" s="69">
        <v>35</v>
      </c>
    </row>
    <row r="241" spans="2:9" ht="18" customHeight="1" x14ac:dyDescent="0.25">
      <c r="B241" s="116" t="s">
        <v>101</v>
      </c>
      <c r="C241" s="66" t="s">
        <v>163</v>
      </c>
      <c r="D241" s="117" t="s">
        <v>59</v>
      </c>
      <c r="E241" s="59" t="s">
        <v>72</v>
      </c>
      <c r="F241" s="67">
        <v>1961</v>
      </c>
      <c r="G241" s="54">
        <v>1</v>
      </c>
      <c r="H241" s="68">
        <v>6.78</v>
      </c>
      <c r="I241" s="69">
        <v>50</v>
      </c>
    </row>
    <row r="242" spans="2:9" ht="18" customHeight="1" x14ac:dyDescent="0.25">
      <c r="B242" s="116" t="s">
        <v>101</v>
      </c>
      <c r="C242" s="66" t="s">
        <v>191</v>
      </c>
      <c r="D242" s="117" t="s">
        <v>59</v>
      </c>
      <c r="E242" s="59" t="s">
        <v>72</v>
      </c>
      <c r="F242" s="67">
        <v>1999</v>
      </c>
      <c r="G242" s="54">
        <v>1</v>
      </c>
      <c r="H242" s="135">
        <v>2.1259999999999999</v>
      </c>
      <c r="I242" s="136">
        <v>11.435</v>
      </c>
    </row>
    <row r="243" spans="2:9" ht="18" customHeight="1" x14ac:dyDescent="0.25">
      <c r="B243" s="116" t="s">
        <v>101</v>
      </c>
      <c r="C243" s="66" t="s">
        <v>192</v>
      </c>
      <c r="D243" s="117" t="s">
        <v>59</v>
      </c>
      <c r="E243" s="59" t="s">
        <v>72</v>
      </c>
      <c r="F243" s="67">
        <v>2000</v>
      </c>
      <c r="G243" s="54">
        <v>1</v>
      </c>
      <c r="H243" s="68">
        <v>2.4980000000000002</v>
      </c>
      <c r="I243" s="69">
        <v>11.307</v>
      </c>
    </row>
    <row r="244" spans="2:9" ht="18" customHeight="1" x14ac:dyDescent="0.25">
      <c r="B244" s="116" t="s">
        <v>101</v>
      </c>
      <c r="C244" s="66" t="s">
        <v>475</v>
      </c>
      <c r="D244" s="117" t="s">
        <v>59</v>
      </c>
      <c r="E244" s="59" t="s">
        <v>72</v>
      </c>
      <c r="F244" s="60">
        <v>2007</v>
      </c>
      <c r="G244" s="54">
        <v>1</v>
      </c>
      <c r="H244" s="61">
        <f>4.082+0.47</f>
        <v>4.5519999999999996</v>
      </c>
      <c r="I244" s="62">
        <v>24.306999999999999</v>
      </c>
    </row>
    <row r="245" spans="2:9" ht="18" customHeight="1" x14ac:dyDescent="0.25">
      <c r="B245" s="116" t="s">
        <v>101</v>
      </c>
      <c r="C245" s="66" t="s">
        <v>476</v>
      </c>
      <c r="D245" s="117" t="s">
        <v>59</v>
      </c>
      <c r="E245" s="59" t="s">
        <v>72</v>
      </c>
      <c r="F245" s="128">
        <v>2007</v>
      </c>
      <c r="G245" s="54">
        <v>1</v>
      </c>
      <c r="H245" s="101">
        <v>3.69</v>
      </c>
      <c r="I245" s="74">
        <v>23.103999999999999</v>
      </c>
    </row>
    <row r="246" spans="2:9" ht="18" customHeight="1" x14ac:dyDescent="0.25">
      <c r="B246" s="116" t="s">
        <v>101</v>
      </c>
      <c r="C246" s="66" t="s">
        <v>477</v>
      </c>
      <c r="D246" s="117" t="s">
        <v>59</v>
      </c>
      <c r="E246" s="59" t="s">
        <v>72</v>
      </c>
      <c r="F246" s="128">
        <v>2009</v>
      </c>
      <c r="G246" s="54">
        <v>1</v>
      </c>
      <c r="H246" s="101">
        <v>1.05</v>
      </c>
      <c r="I246" s="62">
        <v>4</v>
      </c>
    </row>
    <row r="247" spans="2:9" s="3" customFormat="1" ht="18" customHeight="1" x14ac:dyDescent="0.25">
      <c r="B247" s="116" t="s">
        <v>101</v>
      </c>
      <c r="C247" s="66" t="s">
        <v>478</v>
      </c>
      <c r="D247" s="117" t="s">
        <v>59</v>
      </c>
      <c r="E247" s="59" t="s">
        <v>72</v>
      </c>
      <c r="F247" s="128">
        <v>2007</v>
      </c>
      <c r="G247" s="54">
        <v>1</v>
      </c>
      <c r="H247" s="101">
        <f>2*2.008</f>
        <v>4.016</v>
      </c>
      <c r="I247" s="74">
        <v>25.16</v>
      </c>
    </row>
    <row r="248" spans="2:9" s="3" customFormat="1" ht="18" customHeight="1" x14ac:dyDescent="0.25">
      <c r="B248" s="116" t="s">
        <v>101</v>
      </c>
      <c r="C248" s="66" t="s">
        <v>479</v>
      </c>
      <c r="D248" s="117" t="s">
        <v>59</v>
      </c>
      <c r="E248" s="59" t="s">
        <v>72</v>
      </c>
      <c r="F248" s="128">
        <v>2009</v>
      </c>
      <c r="G248" s="54">
        <v>1</v>
      </c>
      <c r="H248" s="101">
        <v>5.7140000000000004</v>
      </c>
      <c r="I248" s="74">
        <v>25</v>
      </c>
    </row>
    <row r="249" spans="2:9" s="3" customFormat="1" ht="18" customHeight="1" x14ac:dyDescent="0.25">
      <c r="B249" s="116" t="s">
        <v>101</v>
      </c>
      <c r="C249" s="71" t="s">
        <v>413</v>
      </c>
      <c r="D249" s="117" t="s">
        <v>59</v>
      </c>
      <c r="E249" s="59" t="s">
        <v>69</v>
      </c>
      <c r="F249" s="70">
        <v>41485</v>
      </c>
      <c r="G249" s="54">
        <v>1</v>
      </c>
      <c r="H249" s="61">
        <v>25</v>
      </c>
      <c r="I249" s="62">
        <v>80</v>
      </c>
    </row>
    <row r="250" spans="2:9" ht="18" customHeight="1" x14ac:dyDescent="0.25">
      <c r="B250" s="116" t="s">
        <v>101</v>
      </c>
      <c r="C250" s="71" t="s">
        <v>238</v>
      </c>
      <c r="D250" s="117" t="s">
        <v>59</v>
      </c>
      <c r="E250" s="59" t="s">
        <v>72</v>
      </c>
      <c r="F250" s="70">
        <v>41313</v>
      </c>
      <c r="G250" s="54">
        <v>1</v>
      </c>
      <c r="H250" s="61">
        <v>19.03</v>
      </c>
      <c r="I250" s="62">
        <v>70</v>
      </c>
    </row>
    <row r="251" spans="2:9" ht="18" customHeight="1" x14ac:dyDescent="0.25">
      <c r="B251" s="116" t="s">
        <v>101</v>
      </c>
      <c r="C251" s="57" t="s">
        <v>197</v>
      </c>
      <c r="D251" s="117" t="s">
        <v>59</v>
      </c>
      <c r="E251" s="59" t="s">
        <v>72</v>
      </c>
      <c r="F251" s="128">
        <v>2009</v>
      </c>
      <c r="G251" s="54">
        <v>1</v>
      </c>
      <c r="H251" s="101">
        <v>63</v>
      </c>
      <c r="I251" s="74">
        <v>330</v>
      </c>
    </row>
    <row r="252" spans="2:9" ht="18" customHeight="1" x14ac:dyDescent="0.25">
      <c r="B252" s="116" t="s">
        <v>101</v>
      </c>
      <c r="C252" s="57" t="s">
        <v>521</v>
      </c>
      <c r="D252" s="117" t="s">
        <v>59</v>
      </c>
      <c r="E252" s="59" t="s">
        <v>69</v>
      </c>
      <c r="F252" s="60">
        <f>F251</f>
        <v>2009</v>
      </c>
      <c r="G252" s="54">
        <v>1</v>
      </c>
      <c r="H252" s="61">
        <v>8.68</v>
      </c>
      <c r="I252" s="74">
        <v>41</v>
      </c>
    </row>
    <row r="253" spans="2:9" ht="18" customHeight="1" x14ac:dyDescent="0.25">
      <c r="B253" s="116" t="s">
        <v>101</v>
      </c>
      <c r="C253" s="71" t="s">
        <v>337</v>
      </c>
      <c r="D253" s="117" t="s">
        <v>59</v>
      </c>
      <c r="E253" s="59" t="s">
        <v>72</v>
      </c>
      <c r="F253" s="70">
        <v>40991</v>
      </c>
      <c r="G253" s="54">
        <v>1</v>
      </c>
      <c r="H253" s="61">
        <v>6.56</v>
      </c>
      <c r="I253" s="62">
        <v>23.36</v>
      </c>
    </row>
    <row r="254" spans="2:9" ht="18" customHeight="1" x14ac:dyDescent="0.25">
      <c r="B254" s="116" t="s">
        <v>101</v>
      </c>
      <c r="C254" s="57" t="s">
        <v>342</v>
      </c>
      <c r="D254" s="117" t="s">
        <v>59</v>
      </c>
      <c r="E254" s="59" t="s">
        <v>72</v>
      </c>
      <c r="F254" s="70">
        <v>40669</v>
      </c>
      <c r="G254" s="54">
        <v>1</v>
      </c>
      <c r="H254" s="72">
        <v>25.49</v>
      </c>
      <c r="I254" s="73">
        <v>101.49</v>
      </c>
    </row>
    <row r="255" spans="2:9" ht="18" customHeight="1" x14ac:dyDescent="0.25">
      <c r="B255" s="116" t="s">
        <v>101</v>
      </c>
      <c r="C255" s="57" t="s">
        <v>365</v>
      </c>
      <c r="D255" s="117" t="s">
        <v>59</v>
      </c>
      <c r="E255" s="59" t="s">
        <v>72</v>
      </c>
      <c r="F255" s="79">
        <v>40728</v>
      </c>
      <c r="G255" s="54">
        <v>1</v>
      </c>
      <c r="H255" s="72">
        <v>1.605</v>
      </c>
      <c r="I255" s="73">
        <v>7.8609999999999998</v>
      </c>
    </row>
    <row r="256" spans="2:9" ht="18" customHeight="1" x14ac:dyDescent="0.25">
      <c r="B256" s="116" t="s">
        <v>101</v>
      </c>
      <c r="C256" s="57" t="s">
        <v>381</v>
      </c>
      <c r="D256" s="117" t="s">
        <v>59</v>
      </c>
      <c r="E256" s="59" t="s">
        <v>72</v>
      </c>
      <c r="F256" s="128">
        <v>2009</v>
      </c>
      <c r="G256" s="54">
        <v>1</v>
      </c>
      <c r="H256" s="101">
        <v>14.000999999999999</v>
      </c>
      <c r="I256" s="74">
        <v>56.16</v>
      </c>
    </row>
    <row r="257" spans="2:9" ht="18" customHeight="1" x14ac:dyDescent="0.25">
      <c r="B257" s="116" t="s">
        <v>101</v>
      </c>
      <c r="C257" s="57" t="s">
        <v>551</v>
      </c>
      <c r="D257" s="117" t="s">
        <v>59</v>
      </c>
      <c r="E257" s="59" t="s">
        <v>576</v>
      </c>
      <c r="F257" s="70">
        <v>41963</v>
      </c>
      <c r="G257" s="54">
        <v>1</v>
      </c>
      <c r="H257" s="61">
        <v>7.52</v>
      </c>
      <c r="I257" s="62">
        <v>19.669</v>
      </c>
    </row>
    <row r="258" spans="2:9" s="3" customFormat="1" ht="18" customHeight="1" x14ac:dyDescent="0.25">
      <c r="B258" s="116" t="s">
        <v>101</v>
      </c>
      <c r="C258" s="57" t="s">
        <v>552</v>
      </c>
      <c r="D258" s="117" t="s">
        <v>59</v>
      </c>
      <c r="E258" s="59" t="s">
        <v>576</v>
      </c>
      <c r="F258" s="70">
        <v>41704</v>
      </c>
      <c r="G258" s="54">
        <v>1</v>
      </c>
      <c r="H258" s="61">
        <v>8.9700000000000006</v>
      </c>
      <c r="I258" s="62">
        <v>25.913</v>
      </c>
    </row>
    <row r="259" spans="2:9" s="3" customFormat="1" ht="18" customHeight="1" x14ac:dyDescent="0.25">
      <c r="B259" s="116" t="s">
        <v>101</v>
      </c>
      <c r="C259" s="57" t="s">
        <v>568</v>
      </c>
      <c r="D259" s="117" t="s">
        <v>59</v>
      </c>
      <c r="E259" s="59" t="s">
        <v>576</v>
      </c>
      <c r="F259" s="70">
        <v>41957</v>
      </c>
      <c r="G259" s="54">
        <v>1</v>
      </c>
      <c r="H259" s="61">
        <v>19.09</v>
      </c>
      <c r="I259" s="62">
        <v>73.790000000000006</v>
      </c>
    </row>
    <row r="260" spans="2:9" s="3" customFormat="1" ht="18" customHeight="1" x14ac:dyDescent="0.25">
      <c r="B260" s="116" t="s">
        <v>101</v>
      </c>
      <c r="C260" s="57" t="s">
        <v>683</v>
      </c>
      <c r="D260" s="117" t="s">
        <v>59</v>
      </c>
      <c r="E260" s="59" t="s">
        <v>72</v>
      </c>
      <c r="F260" s="134">
        <v>42187</v>
      </c>
      <c r="G260" s="54">
        <v>1</v>
      </c>
      <c r="H260" s="61">
        <v>5.14</v>
      </c>
      <c r="I260" s="62">
        <v>17.5</v>
      </c>
    </row>
    <row r="261" spans="2:9" s="3" customFormat="1" ht="18" customHeight="1" x14ac:dyDescent="0.25">
      <c r="B261" s="116" t="s">
        <v>101</v>
      </c>
      <c r="C261" s="57" t="s">
        <v>684</v>
      </c>
      <c r="D261" s="117" t="s">
        <v>59</v>
      </c>
      <c r="E261" s="59" t="s">
        <v>72</v>
      </c>
      <c r="F261" s="134">
        <v>42082</v>
      </c>
      <c r="G261" s="54">
        <v>1</v>
      </c>
      <c r="H261" s="61">
        <v>5.64</v>
      </c>
      <c r="I261" s="62">
        <v>14.41</v>
      </c>
    </row>
    <row r="262" spans="2:9" s="3" customFormat="1" ht="18" customHeight="1" x14ac:dyDescent="0.25">
      <c r="B262" s="116" t="s">
        <v>101</v>
      </c>
      <c r="C262" s="57" t="s">
        <v>685</v>
      </c>
      <c r="D262" s="117" t="s">
        <v>59</v>
      </c>
      <c r="E262" s="59" t="s">
        <v>72</v>
      </c>
      <c r="F262" s="118">
        <v>1957</v>
      </c>
      <c r="G262" s="54">
        <v>1</v>
      </c>
      <c r="H262" s="61">
        <v>0.2</v>
      </c>
      <c r="I262" s="62">
        <v>0.5</v>
      </c>
    </row>
    <row r="263" spans="2:9" s="3" customFormat="1" ht="18" customHeight="1" x14ac:dyDescent="0.25">
      <c r="B263" s="116" t="s">
        <v>101</v>
      </c>
      <c r="C263" s="57" t="s">
        <v>746</v>
      </c>
      <c r="D263" s="117" t="s">
        <v>59</v>
      </c>
      <c r="E263" s="59" t="s">
        <v>72</v>
      </c>
      <c r="F263" s="118">
        <v>2016</v>
      </c>
      <c r="G263" s="54">
        <v>1</v>
      </c>
      <c r="H263" s="61">
        <v>6.77</v>
      </c>
      <c r="I263" s="62">
        <v>16.62</v>
      </c>
    </row>
    <row r="264" spans="2:9" s="3" customFormat="1" ht="18" customHeight="1" x14ac:dyDescent="0.25">
      <c r="B264" s="116" t="s">
        <v>694</v>
      </c>
      <c r="C264" s="57" t="s">
        <v>271</v>
      </c>
      <c r="D264" s="117" t="s">
        <v>695</v>
      </c>
      <c r="E264" s="59" t="s">
        <v>72</v>
      </c>
      <c r="F264" s="70">
        <v>40709</v>
      </c>
      <c r="G264" s="54">
        <v>1</v>
      </c>
      <c r="H264" s="61">
        <v>2.8690000000000002</v>
      </c>
      <c r="I264" s="62">
        <v>13.2</v>
      </c>
    </row>
    <row r="265" spans="2:9" ht="18" customHeight="1" x14ac:dyDescent="0.25">
      <c r="B265" s="137" t="s">
        <v>102</v>
      </c>
      <c r="C265" s="57" t="s">
        <v>359</v>
      </c>
      <c r="D265" s="71" t="s">
        <v>64</v>
      </c>
      <c r="E265" s="59" t="s">
        <v>72</v>
      </c>
      <c r="F265" s="79">
        <v>40704</v>
      </c>
      <c r="G265" s="54">
        <v>1</v>
      </c>
      <c r="H265" s="72">
        <v>33</v>
      </c>
      <c r="I265" s="73">
        <v>141</v>
      </c>
    </row>
    <row r="266" spans="2:9" ht="18" customHeight="1" x14ac:dyDescent="0.25">
      <c r="B266" s="137" t="s">
        <v>102</v>
      </c>
      <c r="C266" s="57" t="s">
        <v>686</v>
      </c>
      <c r="D266" s="71" t="s">
        <v>64</v>
      </c>
      <c r="E266" s="59" t="s">
        <v>72</v>
      </c>
      <c r="F266" s="79">
        <v>42250</v>
      </c>
      <c r="G266" s="54">
        <v>1</v>
      </c>
      <c r="H266" s="72">
        <v>1.343</v>
      </c>
      <c r="I266" s="73">
        <v>6</v>
      </c>
    </row>
    <row r="267" spans="2:9" ht="18" customHeight="1" x14ac:dyDescent="0.25">
      <c r="B267" s="137" t="s">
        <v>102</v>
      </c>
      <c r="C267" s="57" t="s">
        <v>747</v>
      </c>
      <c r="D267" s="71" t="s">
        <v>64</v>
      </c>
      <c r="E267" s="59" t="s">
        <v>72</v>
      </c>
      <c r="F267" s="181">
        <v>2016</v>
      </c>
      <c r="G267" s="54">
        <v>1</v>
      </c>
      <c r="H267" s="72">
        <v>10.56</v>
      </c>
      <c r="I267" s="73">
        <v>34.42</v>
      </c>
    </row>
    <row r="268" spans="2:9" ht="18" customHeight="1" x14ac:dyDescent="0.25">
      <c r="B268" s="102" t="s">
        <v>132</v>
      </c>
      <c r="C268" s="57" t="s">
        <v>532</v>
      </c>
      <c r="D268" s="57" t="s">
        <v>37</v>
      </c>
      <c r="E268" s="59" t="s">
        <v>72</v>
      </c>
      <c r="F268" s="60">
        <v>2009</v>
      </c>
      <c r="G268" s="54">
        <v>1</v>
      </c>
      <c r="H268" s="101">
        <v>14.835000000000001</v>
      </c>
      <c r="I268" s="74">
        <v>56.89</v>
      </c>
    </row>
    <row r="269" spans="2:9" ht="18" customHeight="1" x14ac:dyDescent="0.25">
      <c r="B269" s="116" t="s">
        <v>132</v>
      </c>
      <c r="C269" s="57" t="s">
        <v>553</v>
      </c>
      <c r="D269" s="117" t="s">
        <v>37</v>
      </c>
      <c r="E269" s="59" t="s">
        <v>576</v>
      </c>
      <c r="F269" s="70">
        <v>41985</v>
      </c>
      <c r="G269" s="54">
        <v>1</v>
      </c>
      <c r="H269" s="61">
        <v>35.186</v>
      </c>
      <c r="I269" s="62">
        <v>110</v>
      </c>
    </row>
    <row r="270" spans="2:9" ht="18" customHeight="1" x14ac:dyDescent="0.25">
      <c r="B270" s="116" t="s">
        <v>132</v>
      </c>
      <c r="C270" s="57" t="s">
        <v>561</v>
      </c>
      <c r="D270" s="117" t="s">
        <v>37</v>
      </c>
      <c r="E270" s="59" t="s">
        <v>576</v>
      </c>
      <c r="F270" s="70">
        <v>41957</v>
      </c>
      <c r="G270" s="54">
        <v>1</v>
      </c>
      <c r="H270" s="61">
        <v>21.315000000000001</v>
      </c>
      <c r="I270" s="62">
        <v>83.54</v>
      </c>
    </row>
    <row r="271" spans="2:9" ht="18" customHeight="1" x14ac:dyDescent="0.25">
      <c r="B271" s="112" t="s">
        <v>133</v>
      </c>
      <c r="C271" s="66" t="s">
        <v>175</v>
      </c>
      <c r="D271" s="59" t="s">
        <v>12</v>
      </c>
      <c r="E271" s="59" t="s">
        <v>72</v>
      </c>
      <c r="F271" s="95">
        <v>1950</v>
      </c>
      <c r="G271" s="54">
        <v>1</v>
      </c>
      <c r="H271" s="77">
        <v>0.46400000000000002</v>
      </c>
      <c r="I271" s="78">
        <v>2.5</v>
      </c>
    </row>
    <row r="272" spans="2:9" ht="18" customHeight="1" x14ac:dyDescent="0.25">
      <c r="B272" s="112" t="s">
        <v>133</v>
      </c>
      <c r="C272" s="57" t="s">
        <v>214</v>
      </c>
      <c r="D272" s="59" t="s">
        <v>12</v>
      </c>
      <c r="E272" s="59" t="s">
        <v>72</v>
      </c>
      <c r="F272" s="60">
        <v>2010</v>
      </c>
      <c r="G272" s="54">
        <v>1</v>
      </c>
      <c r="H272" s="61">
        <v>6.85</v>
      </c>
      <c r="I272" s="62">
        <v>21.5</v>
      </c>
    </row>
    <row r="273" spans="2:9" ht="18" customHeight="1" x14ac:dyDescent="0.25">
      <c r="B273" s="154" t="s">
        <v>133</v>
      </c>
      <c r="C273" s="83" t="s">
        <v>781</v>
      </c>
      <c r="D273" s="85" t="s">
        <v>12</v>
      </c>
      <c r="E273" s="85" t="s">
        <v>72</v>
      </c>
      <c r="F273" s="86">
        <v>43031</v>
      </c>
      <c r="G273" s="87">
        <v>1</v>
      </c>
      <c r="H273" s="88">
        <v>19.559999999999999</v>
      </c>
      <c r="I273" s="89">
        <v>58.68</v>
      </c>
    </row>
    <row r="274" spans="2:9" ht="18" customHeight="1" x14ac:dyDescent="0.25">
      <c r="B274" s="137" t="s">
        <v>103</v>
      </c>
      <c r="C274" s="71" t="s">
        <v>204</v>
      </c>
      <c r="D274" s="71" t="s">
        <v>40</v>
      </c>
      <c r="E274" s="59" t="s">
        <v>72</v>
      </c>
      <c r="F274" s="70">
        <v>41319</v>
      </c>
      <c r="G274" s="54">
        <v>1</v>
      </c>
      <c r="H274" s="72">
        <v>4.4000000000000004</v>
      </c>
      <c r="I274" s="73">
        <v>14.41</v>
      </c>
    </row>
    <row r="275" spans="2:9" s="3" customFormat="1" ht="18" customHeight="1" x14ac:dyDescent="0.25">
      <c r="B275" s="137" t="s">
        <v>103</v>
      </c>
      <c r="C275" s="57" t="s">
        <v>220</v>
      </c>
      <c r="D275" s="71" t="s">
        <v>40</v>
      </c>
      <c r="E275" s="59" t="s">
        <v>72</v>
      </c>
      <c r="F275" s="70">
        <v>41535</v>
      </c>
      <c r="G275" s="54">
        <v>1</v>
      </c>
      <c r="H275" s="101">
        <v>5.82</v>
      </c>
      <c r="I275" s="74">
        <v>23.58</v>
      </c>
    </row>
    <row r="276" spans="2:9" ht="18" customHeight="1" x14ac:dyDescent="0.25">
      <c r="B276" s="137" t="s">
        <v>103</v>
      </c>
      <c r="C276" s="57" t="s">
        <v>375</v>
      </c>
      <c r="D276" s="71" t="s">
        <v>40</v>
      </c>
      <c r="E276" s="59" t="s">
        <v>72</v>
      </c>
      <c r="F276" s="79">
        <v>41033</v>
      </c>
      <c r="G276" s="54">
        <v>1</v>
      </c>
      <c r="H276" s="72">
        <v>5.8</v>
      </c>
      <c r="I276" s="73">
        <v>14</v>
      </c>
    </row>
    <row r="277" spans="2:9" ht="18" customHeight="1" x14ac:dyDescent="0.25">
      <c r="B277" s="116" t="s">
        <v>103</v>
      </c>
      <c r="C277" s="57" t="s">
        <v>571</v>
      </c>
      <c r="D277" s="117" t="s">
        <v>40</v>
      </c>
      <c r="E277" s="59" t="s">
        <v>576</v>
      </c>
      <c r="F277" s="70">
        <v>41775</v>
      </c>
      <c r="G277" s="54">
        <v>1</v>
      </c>
      <c r="H277" s="61">
        <v>5.4219999999999997</v>
      </c>
      <c r="I277" s="62">
        <v>18.61</v>
      </c>
    </row>
    <row r="278" spans="2:9" ht="18" customHeight="1" x14ac:dyDescent="0.25">
      <c r="B278" s="116" t="s">
        <v>103</v>
      </c>
      <c r="C278" s="57" t="s">
        <v>687</v>
      </c>
      <c r="D278" s="117" t="s">
        <v>40</v>
      </c>
      <c r="E278" s="59" t="s">
        <v>72</v>
      </c>
      <c r="F278" s="79">
        <v>42294</v>
      </c>
      <c r="G278" s="54">
        <v>1</v>
      </c>
      <c r="H278" s="61">
        <v>12.6</v>
      </c>
      <c r="I278" s="62">
        <v>60</v>
      </c>
    </row>
    <row r="279" spans="2:9" ht="18" customHeight="1" x14ac:dyDescent="0.25">
      <c r="B279" s="116" t="s">
        <v>103</v>
      </c>
      <c r="C279" s="57" t="s">
        <v>688</v>
      </c>
      <c r="D279" s="117" t="s">
        <v>40</v>
      </c>
      <c r="E279" s="59" t="s">
        <v>72</v>
      </c>
      <c r="F279" s="79">
        <v>42122</v>
      </c>
      <c r="G279" s="54">
        <v>1</v>
      </c>
      <c r="H279" s="61">
        <v>7.96</v>
      </c>
      <c r="I279" s="62">
        <v>25</v>
      </c>
    </row>
    <row r="280" spans="2:9" ht="18" customHeight="1" x14ac:dyDescent="0.25">
      <c r="B280" s="116" t="s">
        <v>103</v>
      </c>
      <c r="C280" s="57" t="s">
        <v>689</v>
      </c>
      <c r="D280" s="117" t="s">
        <v>40</v>
      </c>
      <c r="E280" s="59" t="s">
        <v>72</v>
      </c>
      <c r="F280" s="79">
        <v>42129</v>
      </c>
      <c r="G280" s="54">
        <v>1</v>
      </c>
      <c r="H280" s="61">
        <v>1.32</v>
      </c>
      <c r="I280" s="62">
        <v>4.2</v>
      </c>
    </row>
    <row r="281" spans="2:9" ht="18" customHeight="1" x14ac:dyDescent="0.25">
      <c r="B281" s="116" t="s">
        <v>103</v>
      </c>
      <c r="C281" s="57" t="s">
        <v>748</v>
      </c>
      <c r="D281" s="117" t="s">
        <v>40</v>
      </c>
      <c r="E281" s="59" t="s">
        <v>72</v>
      </c>
      <c r="F281" s="181">
        <v>2016</v>
      </c>
      <c r="G281" s="54">
        <v>1</v>
      </c>
      <c r="H281" s="61">
        <v>30.260999999999999</v>
      </c>
      <c r="I281" s="62">
        <v>80</v>
      </c>
    </row>
    <row r="282" spans="2:9" ht="18" customHeight="1" x14ac:dyDescent="0.25">
      <c r="B282" s="116" t="s">
        <v>103</v>
      </c>
      <c r="C282" s="57" t="s">
        <v>749</v>
      </c>
      <c r="D282" s="117" t="s">
        <v>40</v>
      </c>
      <c r="E282" s="59" t="s">
        <v>72</v>
      </c>
      <c r="F282" s="181">
        <v>2016</v>
      </c>
      <c r="G282" s="54">
        <v>1</v>
      </c>
      <c r="H282" s="61">
        <v>5.7830000000000004</v>
      </c>
      <c r="I282" s="62">
        <v>20.3</v>
      </c>
    </row>
    <row r="283" spans="2:9" ht="18" customHeight="1" x14ac:dyDescent="0.25">
      <c r="B283" s="119" t="s">
        <v>103</v>
      </c>
      <c r="C283" s="83" t="s">
        <v>782</v>
      </c>
      <c r="D283" s="120" t="s">
        <v>40</v>
      </c>
      <c r="E283" s="85" t="s">
        <v>72</v>
      </c>
      <c r="F283" s="86">
        <v>42817</v>
      </c>
      <c r="G283" s="87">
        <v>1</v>
      </c>
      <c r="H283" s="88">
        <v>6.39</v>
      </c>
      <c r="I283" s="89">
        <v>22.5</v>
      </c>
    </row>
    <row r="284" spans="2:9" ht="18" customHeight="1" x14ac:dyDescent="0.25">
      <c r="B284" s="102" t="s">
        <v>104</v>
      </c>
      <c r="C284" s="57" t="s">
        <v>379</v>
      </c>
      <c r="D284" s="57" t="s">
        <v>20</v>
      </c>
      <c r="E284" s="59" t="s">
        <v>72</v>
      </c>
      <c r="F284" s="60">
        <v>2009</v>
      </c>
      <c r="G284" s="54">
        <v>1</v>
      </c>
      <c r="H284" s="61">
        <v>1.06</v>
      </c>
      <c r="I284" s="62">
        <v>5</v>
      </c>
    </row>
    <row r="285" spans="2:9" ht="18" customHeight="1" x14ac:dyDescent="0.25">
      <c r="B285" s="137" t="s">
        <v>105</v>
      </c>
      <c r="C285" s="71" t="s">
        <v>213</v>
      </c>
      <c r="D285" s="71" t="s">
        <v>58</v>
      </c>
      <c r="E285" s="59" t="s">
        <v>72</v>
      </c>
      <c r="F285" s="70">
        <v>41203</v>
      </c>
      <c r="G285" s="54">
        <v>1</v>
      </c>
      <c r="H285" s="72">
        <v>8.58</v>
      </c>
      <c r="I285" s="73">
        <v>30.03</v>
      </c>
    </row>
    <row r="286" spans="2:9" ht="18" customHeight="1" x14ac:dyDescent="0.25">
      <c r="B286" s="137" t="s">
        <v>105</v>
      </c>
      <c r="C286" s="115" t="s">
        <v>398</v>
      </c>
      <c r="D286" s="71" t="s">
        <v>58</v>
      </c>
      <c r="E286" s="59" t="s">
        <v>69</v>
      </c>
      <c r="F286" s="70">
        <v>41242</v>
      </c>
      <c r="G286" s="54">
        <v>1</v>
      </c>
      <c r="H286" s="61">
        <v>513</v>
      </c>
      <c r="I286" s="62">
        <v>1470</v>
      </c>
    </row>
    <row r="287" spans="2:9" ht="18" customHeight="1" x14ac:dyDescent="0.25">
      <c r="B287" s="137" t="s">
        <v>105</v>
      </c>
      <c r="C287" s="57" t="s">
        <v>259</v>
      </c>
      <c r="D287" s="71" t="s">
        <v>58</v>
      </c>
      <c r="E287" s="59" t="s">
        <v>72</v>
      </c>
      <c r="F287" s="70">
        <v>40271</v>
      </c>
      <c r="G287" s="54">
        <v>1</v>
      </c>
      <c r="H287" s="61">
        <v>6.45</v>
      </c>
      <c r="I287" s="74">
        <v>20</v>
      </c>
    </row>
    <row r="288" spans="2:9" ht="18" customHeight="1" x14ac:dyDescent="0.25">
      <c r="B288" s="137" t="s">
        <v>105</v>
      </c>
      <c r="C288" s="57" t="s">
        <v>275</v>
      </c>
      <c r="D288" s="71" t="s">
        <v>58</v>
      </c>
      <c r="E288" s="59" t="s">
        <v>72</v>
      </c>
      <c r="F288" s="70">
        <f>F286</f>
        <v>41242</v>
      </c>
      <c r="G288" s="54">
        <v>1</v>
      </c>
      <c r="H288" s="61">
        <v>8.1</v>
      </c>
      <c r="I288" s="74">
        <v>40</v>
      </c>
    </row>
    <row r="289" spans="2:11" ht="18" customHeight="1" x14ac:dyDescent="0.25">
      <c r="B289" s="137" t="s">
        <v>105</v>
      </c>
      <c r="C289" s="57" t="s">
        <v>415</v>
      </c>
      <c r="D289" s="71" t="s">
        <v>58</v>
      </c>
      <c r="E289" s="59" t="s">
        <v>72</v>
      </c>
      <c r="F289" s="60">
        <v>2016</v>
      </c>
      <c r="G289" s="54">
        <v>1</v>
      </c>
      <c r="H289" s="61">
        <v>16.8</v>
      </c>
      <c r="I289" s="74">
        <v>43.91</v>
      </c>
      <c r="K289" s="1" t="s">
        <v>750</v>
      </c>
    </row>
    <row r="290" spans="2:11" ht="18" customHeight="1" x14ac:dyDescent="0.25">
      <c r="B290" s="112" t="s">
        <v>106</v>
      </c>
      <c r="C290" s="66" t="s">
        <v>150</v>
      </c>
      <c r="D290" s="59" t="s">
        <v>56</v>
      </c>
      <c r="E290" s="59" t="s">
        <v>72</v>
      </c>
      <c r="F290" s="95">
        <v>1954</v>
      </c>
      <c r="G290" s="54">
        <v>1</v>
      </c>
      <c r="H290" s="77">
        <v>0.4</v>
      </c>
      <c r="I290" s="78">
        <v>1.5</v>
      </c>
    </row>
    <row r="291" spans="2:11" ht="18" customHeight="1" x14ac:dyDescent="0.25">
      <c r="B291" s="112" t="s">
        <v>106</v>
      </c>
      <c r="C291" s="57" t="s">
        <v>410</v>
      </c>
      <c r="D291" s="59" t="s">
        <v>56</v>
      </c>
      <c r="E291" s="59" t="s">
        <v>72</v>
      </c>
      <c r="F291" s="79">
        <v>41151</v>
      </c>
      <c r="G291" s="54">
        <v>1</v>
      </c>
      <c r="H291" s="77">
        <v>11.31</v>
      </c>
      <c r="I291" s="78">
        <v>62.768000000000001</v>
      </c>
    </row>
    <row r="292" spans="2:11" ht="18" customHeight="1" x14ac:dyDescent="0.25">
      <c r="B292" s="112" t="s">
        <v>106</v>
      </c>
      <c r="C292" s="57" t="s">
        <v>320</v>
      </c>
      <c r="D292" s="59" t="s">
        <v>56</v>
      </c>
      <c r="E292" s="59" t="s">
        <v>72</v>
      </c>
      <c r="F292" s="79">
        <v>40597</v>
      </c>
      <c r="G292" s="54">
        <v>1</v>
      </c>
      <c r="H292" s="72">
        <v>17.489999999999998</v>
      </c>
      <c r="I292" s="73">
        <v>97.7</v>
      </c>
    </row>
    <row r="293" spans="2:11" ht="18" customHeight="1" x14ac:dyDescent="0.25">
      <c r="B293" s="154" t="s">
        <v>106</v>
      </c>
      <c r="C293" s="83" t="s">
        <v>783</v>
      </c>
      <c r="D293" s="85" t="s">
        <v>56</v>
      </c>
      <c r="E293" s="85" t="s">
        <v>72</v>
      </c>
      <c r="F293" s="189">
        <v>42892</v>
      </c>
      <c r="G293" s="87">
        <v>1</v>
      </c>
      <c r="H293" s="130">
        <v>4.47</v>
      </c>
      <c r="I293" s="133">
        <v>9.07</v>
      </c>
    </row>
    <row r="294" spans="2:11" ht="18" customHeight="1" x14ac:dyDescent="0.25">
      <c r="B294" s="102" t="s">
        <v>107</v>
      </c>
      <c r="C294" s="57" t="s">
        <v>326</v>
      </c>
      <c r="D294" s="57" t="s">
        <v>60</v>
      </c>
      <c r="E294" s="59" t="s">
        <v>72</v>
      </c>
      <c r="F294" s="70">
        <v>41068</v>
      </c>
      <c r="G294" s="54">
        <v>1</v>
      </c>
      <c r="H294" s="61">
        <v>40.159999999999997</v>
      </c>
      <c r="I294" s="62">
        <v>248</v>
      </c>
    </row>
    <row r="295" spans="2:11" ht="18" customHeight="1" x14ac:dyDescent="0.25">
      <c r="B295" s="102" t="s">
        <v>107</v>
      </c>
      <c r="C295" s="75" t="s">
        <v>522</v>
      </c>
      <c r="D295" s="57" t="s">
        <v>60</v>
      </c>
      <c r="E295" s="59" t="s">
        <v>72</v>
      </c>
      <c r="F295" s="81" t="s">
        <v>1</v>
      </c>
      <c r="G295" s="54">
        <v>1</v>
      </c>
      <c r="H295" s="77">
        <v>64.28</v>
      </c>
      <c r="I295" s="78">
        <v>450</v>
      </c>
    </row>
    <row r="296" spans="2:11" ht="18" customHeight="1" x14ac:dyDescent="0.25">
      <c r="B296" s="102" t="s">
        <v>107</v>
      </c>
      <c r="C296" s="57" t="s">
        <v>450</v>
      </c>
      <c r="D296" s="57" t="s">
        <v>60</v>
      </c>
      <c r="E296" s="59" t="s">
        <v>69</v>
      </c>
      <c r="F296" s="70">
        <v>40921</v>
      </c>
      <c r="G296" s="54">
        <v>1</v>
      </c>
      <c r="H296" s="72">
        <v>18.5</v>
      </c>
      <c r="I296" s="73">
        <v>50.42</v>
      </c>
    </row>
    <row r="297" spans="2:11" ht="18" customHeight="1" x14ac:dyDescent="0.25">
      <c r="B297" s="102" t="s">
        <v>107</v>
      </c>
      <c r="C297" s="57" t="s">
        <v>458</v>
      </c>
      <c r="D297" s="57" t="s">
        <v>60</v>
      </c>
      <c r="E297" s="59" t="s">
        <v>72</v>
      </c>
      <c r="F297" s="125">
        <v>41263</v>
      </c>
      <c r="G297" s="54">
        <v>1</v>
      </c>
      <c r="H297" s="101">
        <v>14.25</v>
      </c>
      <c r="I297" s="74">
        <v>35.1</v>
      </c>
    </row>
    <row r="298" spans="2:11" ht="18" customHeight="1" x14ac:dyDescent="0.25">
      <c r="B298" s="137" t="s">
        <v>107</v>
      </c>
      <c r="C298" s="57" t="s">
        <v>706</v>
      </c>
      <c r="D298" s="71" t="s">
        <v>60</v>
      </c>
      <c r="E298" s="59" t="s">
        <v>72</v>
      </c>
      <c r="F298" s="60">
        <v>2010</v>
      </c>
      <c r="G298" s="54">
        <v>1</v>
      </c>
      <c r="H298" s="61">
        <v>42.25</v>
      </c>
      <c r="I298" s="74">
        <v>92</v>
      </c>
    </row>
    <row r="299" spans="2:11" ht="18" customHeight="1" x14ac:dyDescent="0.25">
      <c r="B299" s="102" t="s">
        <v>107</v>
      </c>
      <c r="C299" s="57" t="s">
        <v>690</v>
      </c>
      <c r="D299" s="57" t="s">
        <v>60</v>
      </c>
      <c r="E299" s="59" t="s">
        <v>72</v>
      </c>
      <c r="F299" s="79">
        <v>42310</v>
      </c>
      <c r="G299" s="54">
        <v>1</v>
      </c>
      <c r="H299" s="101">
        <v>7.2</v>
      </c>
      <c r="I299" s="74">
        <v>25.2</v>
      </c>
    </row>
    <row r="300" spans="2:11" ht="18" customHeight="1" x14ac:dyDescent="0.25">
      <c r="B300" s="102" t="s">
        <v>107</v>
      </c>
      <c r="C300" s="57" t="s">
        <v>691</v>
      </c>
      <c r="D300" s="57" t="s">
        <v>60</v>
      </c>
      <c r="E300" s="59" t="s">
        <v>72</v>
      </c>
      <c r="F300" s="79">
        <v>42096</v>
      </c>
      <c r="G300" s="54">
        <v>1</v>
      </c>
      <c r="H300" s="101">
        <v>19.568000000000001</v>
      </c>
      <c r="I300" s="74">
        <v>68.489999999999995</v>
      </c>
    </row>
    <row r="301" spans="2:11" ht="18" customHeight="1" x14ac:dyDescent="0.25">
      <c r="B301" s="102" t="s">
        <v>107</v>
      </c>
      <c r="C301" s="57" t="s">
        <v>692</v>
      </c>
      <c r="D301" s="57" t="s">
        <v>60</v>
      </c>
      <c r="E301" s="59" t="s">
        <v>72</v>
      </c>
      <c r="F301" s="79">
        <v>42236</v>
      </c>
      <c r="G301" s="54">
        <v>1</v>
      </c>
      <c r="H301" s="101">
        <v>8.3160000000000007</v>
      </c>
      <c r="I301" s="74">
        <v>24.35</v>
      </c>
    </row>
    <row r="302" spans="2:11" ht="18" customHeight="1" x14ac:dyDescent="0.25">
      <c r="B302" s="102" t="s">
        <v>107</v>
      </c>
      <c r="C302" s="57" t="s">
        <v>693</v>
      </c>
      <c r="D302" s="57" t="s">
        <v>60</v>
      </c>
      <c r="E302" s="59" t="s">
        <v>72</v>
      </c>
      <c r="F302" s="79">
        <v>42251</v>
      </c>
      <c r="G302" s="54">
        <v>1</v>
      </c>
      <c r="H302" s="101">
        <v>69.626999999999995</v>
      </c>
      <c r="I302" s="74">
        <v>241.1</v>
      </c>
    </row>
    <row r="303" spans="2:11" ht="18" customHeight="1" x14ac:dyDescent="0.25">
      <c r="B303" s="105" t="s">
        <v>107</v>
      </c>
      <c r="C303" s="83" t="s">
        <v>784</v>
      </c>
      <c r="D303" s="83" t="s">
        <v>60</v>
      </c>
      <c r="E303" s="85" t="s">
        <v>72</v>
      </c>
      <c r="F303" s="189">
        <v>43037</v>
      </c>
      <c r="G303" s="87">
        <v>1</v>
      </c>
      <c r="H303" s="129">
        <v>6.66</v>
      </c>
      <c r="I303" s="104">
        <v>20</v>
      </c>
    </row>
    <row r="304" spans="2:11" ht="18" customHeight="1" x14ac:dyDescent="0.25">
      <c r="B304" s="105" t="s">
        <v>107</v>
      </c>
      <c r="C304" s="83" t="s">
        <v>785</v>
      </c>
      <c r="D304" s="83" t="s">
        <v>60</v>
      </c>
      <c r="E304" s="85" t="s">
        <v>72</v>
      </c>
      <c r="F304" s="189">
        <v>43092</v>
      </c>
      <c r="G304" s="87">
        <v>1</v>
      </c>
      <c r="H304" s="129">
        <v>22.652000000000001</v>
      </c>
      <c r="I304" s="104">
        <v>76</v>
      </c>
    </row>
    <row r="305" spans="2:11" ht="18" customHeight="1" x14ac:dyDescent="0.25">
      <c r="B305" s="137" t="s">
        <v>108</v>
      </c>
      <c r="C305" s="57" t="s">
        <v>284</v>
      </c>
      <c r="D305" s="71" t="s">
        <v>21</v>
      </c>
      <c r="E305" s="59" t="s">
        <v>72</v>
      </c>
      <c r="F305" s="79">
        <v>40641</v>
      </c>
      <c r="G305" s="54">
        <v>1</v>
      </c>
      <c r="H305" s="72">
        <v>14.5</v>
      </c>
      <c r="I305" s="73">
        <v>48</v>
      </c>
    </row>
    <row r="306" spans="2:11" ht="18" customHeight="1" x14ac:dyDescent="0.25">
      <c r="B306" s="137" t="s">
        <v>108</v>
      </c>
      <c r="C306" s="57" t="s">
        <v>336</v>
      </c>
      <c r="D306" s="71" t="s">
        <v>21</v>
      </c>
      <c r="E306" s="59" t="s">
        <v>72</v>
      </c>
      <c r="F306" s="70">
        <v>41319</v>
      </c>
      <c r="G306" s="54">
        <v>1</v>
      </c>
      <c r="H306" s="61">
        <v>18.68</v>
      </c>
      <c r="I306" s="62">
        <v>150</v>
      </c>
    </row>
    <row r="307" spans="2:11" ht="18" customHeight="1" x14ac:dyDescent="0.25">
      <c r="B307" s="137" t="s">
        <v>108</v>
      </c>
      <c r="C307" s="57" t="s">
        <v>696</v>
      </c>
      <c r="D307" s="71" t="s">
        <v>21</v>
      </c>
      <c r="E307" s="59" t="s">
        <v>72</v>
      </c>
      <c r="F307" s="79">
        <v>42144</v>
      </c>
      <c r="G307" s="54">
        <v>1</v>
      </c>
      <c r="H307" s="61">
        <v>101.72</v>
      </c>
      <c r="I307" s="62">
        <v>470</v>
      </c>
    </row>
    <row r="308" spans="2:11" ht="18" customHeight="1" x14ac:dyDescent="0.25">
      <c r="B308" s="112" t="s">
        <v>109</v>
      </c>
      <c r="C308" s="71" t="s">
        <v>218</v>
      </c>
      <c r="D308" s="59" t="s">
        <v>5</v>
      </c>
      <c r="E308" s="59" t="s">
        <v>72</v>
      </c>
      <c r="F308" s="70">
        <v>41243</v>
      </c>
      <c r="G308" s="54">
        <v>1</v>
      </c>
      <c r="H308" s="72">
        <v>3.49</v>
      </c>
      <c r="I308" s="73">
        <v>19.286999999999999</v>
      </c>
    </row>
    <row r="309" spans="2:11" ht="18" customHeight="1" x14ac:dyDescent="0.25">
      <c r="B309" s="112" t="s">
        <v>109</v>
      </c>
      <c r="C309" s="71" t="s">
        <v>499</v>
      </c>
      <c r="D309" s="59" t="s">
        <v>5</v>
      </c>
      <c r="E309" s="59" t="s">
        <v>72</v>
      </c>
      <c r="F309" s="79">
        <v>41347</v>
      </c>
      <c r="G309" s="54">
        <v>1</v>
      </c>
      <c r="H309" s="131">
        <f>5.39+0.04</f>
        <v>5.43</v>
      </c>
      <c r="I309" s="132">
        <v>20.07</v>
      </c>
    </row>
    <row r="310" spans="2:11" ht="18" customHeight="1" x14ac:dyDescent="0.25">
      <c r="B310" s="112" t="s">
        <v>109</v>
      </c>
      <c r="C310" s="57" t="s">
        <v>500</v>
      </c>
      <c r="D310" s="59" t="s">
        <v>5</v>
      </c>
      <c r="E310" s="59" t="s">
        <v>72</v>
      </c>
      <c r="F310" s="70">
        <v>40599</v>
      </c>
      <c r="G310" s="54">
        <v>1</v>
      </c>
      <c r="H310" s="61">
        <v>4.6900000000000004</v>
      </c>
      <c r="I310" s="74">
        <v>16</v>
      </c>
    </row>
    <row r="311" spans="2:11" ht="18" customHeight="1" x14ac:dyDescent="0.25">
      <c r="B311" s="112" t="s">
        <v>109</v>
      </c>
      <c r="C311" s="57" t="s">
        <v>288</v>
      </c>
      <c r="D311" s="59" t="s">
        <v>5</v>
      </c>
      <c r="E311" s="59" t="s">
        <v>72</v>
      </c>
      <c r="F311" s="70">
        <v>41312</v>
      </c>
      <c r="G311" s="54">
        <v>1</v>
      </c>
      <c r="H311" s="61">
        <v>29.25</v>
      </c>
      <c r="I311" s="74">
        <v>108</v>
      </c>
    </row>
    <row r="312" spans="2:11" ht="18" customHeight="1" x14ac:dyDescent="0.25">
      <c r="B312" s="112" t="s">
        <v>109</v>
      </c>
      <c r="C312" s="57" t="s">
        <v>437</v>
      </c>
      <c r="D312" s="59" t="s">
        <v>5</v>
      </c>
      <c r="E312" s="59" t="s">
        <v>72</v>
      </c>
      <c r="F312" s="70">
        <v>41270</v>
      </c>
      <c r="G312" s="54">
        <v>1</v>
      </c>
      <c r="H312" s="131">
        <v>32.548000000000002</v>
      </c>
      <c r="I312" s="132">
        <v>125</v>
      </c>
    </row>
    <row r="313" spans="2:11" ht="18" customHeight="1" x14ac:dyDescent="0.25">
      <c r="B313" s="112" t="s">
        <v>109</v>
      </c>
      <c r="C313" s="57" t="s">
        <v>329</v>
      </c>
      <c r="D313" s="59" t="s">
        <v>5</v>
      </c>
      <c r="E313" s="59" t="s">
        <v>72</v>
      </c>
      <c r="F313" s="70">
        <v>41310</v>
      </c>
      <c r="G313" s="54">
        <v>1</v>
      </c>
      <c r="H313" s="61">
        <v>9.0299999999999994</v>
      </c>
      <c r="I313" s="62">
        <v>31</v>
      </c>
    </row>
    <row r="314" spans="2:11" ht="18" customHeight="1" x14ac:dyDescent="0.25">
      <c r="B314" s="112" t="s">
        <v>109</v>
      </c>
      <c r="C314" s="75" t="s">
        <v>357</v>
      </c>
      <c r="D314" s="59" t="s">
        <v>5</v>
      </c>
      <c r="E314" s="59" t="s">
        <v>72</v>
      </c>
      <c r="F314" s="81">
        <v>2009</v>
      </c>
      <c r="G314" s="54">
        <v>1</v>
      </c>
      <c r="H314" s="77">
        <v>1.98</v>
      </c>
      <c r="I314" s="78">
        <v>10.08</v>
      </c>
    </row>
    <row r="315" spans="2:11" ht="18" customHeight="1" x14ac:dyDescent="0.25">
      <c r="B315" s="102" t="s">
        <v>109</v>
      </c>
      <c r="C315" s="71" t="s">
        <v>533</v>
      </c>
      <c r="D315" s="57" t="s">
        <v>5</v>
      </c>
      <c r="E315" s="59" t="s">
        <v>69</v>
      </c>
      <c r="F315" s="70">
        <v>41285</v>
      </c>
      <c r="G315" s="54">
        <v>1</v>
      </c>
      <c r="H315" s="274">
        <v>24.28</v>
      </c>
      <c r="I315" s="276">
        <v>71.39</v>
      </c>
    </row>
    <row r="316" spans="2:11" ht="18" customHeight="1" x14ac:dyDescent="0.25">
      <c r="B316" s="102" t="s">
        <v>109</v>
      </c>
      <c r="C316" s="71" t="s">
        <v>464</v>
      </c>
      <c r="D316" s="57" t="s">
        <v>5</v>
      </c>
      <c r="E316" s="59" t="s">
        <v>72</v>
      </c>
      <c r="F316" s="70">
        <v>40636</v>
      </c>
      <c r="G316" s="54">
        <v>1</v>
      </c>
      <c r="H316" s="275"/>
      <c r="I316" s="277"/>
    </row>
    <row r="317" spans="2:11" ht="18" customHeight="1" x14ac:dyDescent="0.25">
      <c r="B317" s="102" t="s">
        <v>109</v>
      </c>
      <c r="C317" s="57" t="s">
        <v>376</v>
      </c>
      <c r="D317" s="57" t="s">
        <v>5</v>
      </c>
      <c r="E317" s="59" t="s">
        <v>72</v>
      </c>
      <c r="F317" s="70">
        <v>40373</v>
      </c>
      <c r="G317" s="54">
        <v>1</v>
      </c>
      <c r="H317" s="61">
        <v>22.5</v>
      </c>
      <c r="I317" s="74">
        <v>82.74</v>
      </c>
    </row>
    <row r="318" spans="2:11" ht="18" customHeight="1" x14ac:dyDescent="0.25">
      <c r="B318" s="102" t="s">
        <v>109</v>
      </c>
      <c r="C318" s="57" t="s">
        <v>751</v>
      </c>
      <c r="D318" s="57" t="s">
        <v>5</v>
      </c>
      <c r="E318" s="59" t="s">
        <v>72</v>
      </c>
      <c r="F318" s="60">
        <v>2016</v>
      </c>
      <c r="G318" s="54">
        <v>1</v>
      </c>
      <c r="H318" s="61">
        <v>20.34</v>
      </c>
      <c r="I318" s="74">
        <v>74.677999999999997</v>
      </c>
      <c r="K318" s="1" t="s">
        <v>753</v>
      </c>
    </row>
    <row r="319" spans="2:11" ht="18" customHeight="1" x14ac:dyDescent="0.25">
      <c r="B319" s="102" t="s">
        <v>109</v>
      </c>
      <c r="C319" s="57" t="s">
        <v>752</v>
      </c>
      <c r="D319" s="57" t="s">
        <v>5</v>
      </c>
      <c r="E319" s="59" t="s">
        <v>72</v>
      </c>
      <c r="F319" s="60">
        <v>2016</v>
      </c>
      <c r="G319" s="54">
        <v>1</v>
      </c>
      <c r="H319" s="61">
        <v>8.9600000000000009</v>
      </c>
      <c r="I319" s="74">
        <v>14.86</v>
      </c>
    </row>
    <row r="320" spans="2:11" s="3" customFormat="1" ht="18" customHeight="1" x14ac:dyDescent="0.25">
      <c r="B320" s="139" t="s">
        <v>110</v>
      </c>
      <c r="C320" s="66" t="s">
        <v>470</v>
      </c>
      <c r="D320" s="140" t="s">
        <v>61</v>
      </c>
      <c r="E320" s="59" t="s">
        <v>72</v>
      </c>
      <c r="F320" s="98">
        <v>1929</v>
      </c>
      <c r="G320" s="54">
        <v>1</v>
      </c>
      <c r="H320" s="99">
        <v>1.04</v>
      </c>
      <c r="I320" s="100">
        <v>2.4500000000000002</v>
      </c>
    </row>
    <row r="321" spans="2:9" ht="18" customHeight="1" x14ac:dyDescent="0.25">
      <c r="B321" s="139" t="s">
        <v>110</v>
      </c>
      <c r="C321" s="57" t="s">
        <v>198</v>
      </c>
      <c r="D321" s="140" t="s">
        <v>61</v>
      </c>
      <c r="E321" s="59" t="s">
        <v>72</v>
      </c>
      <c r="F321" s="70">
        <v>41697</v>
      </c>
      <c r="G321" s="54">
        <v>1</v>
      </c>
      <c r="H321" s="61">
        <v>2.4</v>
      </c>
      <c r="I321" s="62">
        <v>10</v>
      </c>
    </row>
    <row r="322" spans="2:9" ht="18" customHeight="1" x14ac:dyDescent="0.25">
      <c r="B322" s="139" t="s">
        <v>110</v>
      </c>
      <c r="C322" s="57" t="s">
        <v>207</v>
      </c>
      <c r="D322" s="140" t="s">
        <v>61</v>
      </c>
      <c r="E322" s="59" t="s">
        <v>72</v>
      </c>
      <c r="F322" s="60">
        <v>2008</v>
      </c>
      <c r="G322" s="54">
        <v>1</v>
      </c>
      <c r="H322" s="61">
        <v>81</v>
      </c>
      <c r="I322" s="74">
        <v>257</v>
      </c>
    </row>
    <row r="323" spans="2:9" ht="18" customHeight="1" x14ac:dyDescent="0.25">
      <c r="B323" s="139" t="s">
        <v>110</v>
      </c>
      <c r="C323" s="57" t="s">
        <v>480</v>
      </c>
      <c r="D323" s="140" t="s">
        <v>61</v>
      </c>
      <c r="E323" s="59" t="s">
        <v>72</v>
      </c>
      <c r="F323" s="70">
        <v>41408</v>
      </c>
      <c r="G323" s="54">
        <v>1</v>
      </c>
      <c r="H323" s="61">
        <v>8.9109999999999996</v>
      </c>
      <c r="I323" s="74">
        <v>25.8</v>
      </c>
    </row>
    <row r="324" spans="2:9" ht="18" customHeight="1" x14ac:dyDescent="0.25">
      <c r="B324" s="139" t="s">
        <v>110</v>
      </c>
      <c r="C324" s="57" t="s">
        <v>390</v>
      </c>
      <c r="D324" s="140" t="s">
        <v>61</v>
      </c>
      <c r="E324" s="59" t="s">
        <v>72</v>
      </c>
      <c r="F324" s="70">
        <v>41005</v>
      </c>
      <c r="G324" s="54">
        <v>1</v>
      </c>
      <c r="H324" s="72">
        <v>16.350000000000001</v>
      </c>
      <c r="I324" s="74">
        <v>58.18</v>
      </c>
    </row>
    <row r="325" spans="2:9" ht="18" customHeight="1" x14ac:dyDescent="0.25">
      <c r="B325" s="139" t="s">
        <v>110</v>
      </c>
      <c r="C325" s="57" t="s">
        <v>395</v>
      </c>
      <c r="D325" s="140" t="s">
        <v>61</v>
      </c>
      <c r="E325" s="59" t="s">
        <v>72</v>
      </c>
      <c r="F325" s="79">
        <v>40760</v>
      </c>
      <c r="G325" s="54">
        <v>1</v>
      </c>
      <c r="H325" s="72">
        <v>9.19</v>
      </c>
      <c r="I325" s="73">
        <v>35</v>
      </c>
    </row>
    <row r="326" spans="2:9" ht="18" customHeight="1" x14ac:dyDescent="0.25">
      <c r="B326" s="139" t="s">
        <v>110</v>
      </c>
      <c r="C326" s="57" t="s">
        <v>492</v>
      </c>
      <c r="D326" s="140" t="s">
        <v>61</v>
      </c>
      <c r="E326" s="59" t="s">
        <v>72</v>
      </c>
      <c r="F326" s="79">
        <v>41045</v>
      </c>
      <c r="G326" s="54">
        <v>1</v>
      </c>
      <c r="H326" s="72">
        <v>17</v>
      </c>
      <c r="I326" s="73">
        <v>56</v>
      </c>
    </row>
    <row r="327" spans="2:9" ht="18" customHeight="1" x14ac:dyDescent="0.25">
      <c r="B327" s="139" t="s">
        <v>110</v>
      </c>
      <c r="C327" s="57" t="s">
        <v>495</v>
      </c>
      <c r="D327" s="140" t="s">
        <v>61</v>
      </c>
      <c r="E327" s="59" t="s">
        <v>72</v>
      </c>
      <c r="F327" s="70">
        <v>40560</v>
      </c>
      <c r="G327" s="54">
        <v>1</v>
      </c>
      <c r="H327" s="61">
        <v>16.375</v>
      </c>
      <c r="I327" s="74">
        <v>51.18</v>
      </c>
    </row>
    <row r="328" spans="2:9" ht="18" customHeight="1" x14ac:dyDescent="0.25">
      <c r="B328" s="139" t="s">
        <v>110</v>
      </c>
      <c r="C328" s="57" t="s">
        <v>405</v>
      </c>
      <c r="D328" s="140" t="s">
        <v>61</v>
      </c>
      <c r="E328" s="59" t="s">
        <v>72</v>
      </c>
      <c r="F328" s="70">
        <v>41118</v>
      </c>
      <c r="G328" s="54">
        <v>1</v>
      </c>
      <c r="H328" s="61">
        <v>8.41</v>
      </c>
      <c r="I328" s="74">
        <v>29.260999999999999</v>
      </c>
    </row>
    <row r="329" spans="2:9" ht="18" customHeight="1" x14ac:dyDescent="0.25">
      <c r="B329" s="139" t="s">
        <v>110</v>
      </c>
      <c r="C329" s="57" t="s">
        <v>406</v>
      </c>
      <c r="D329" s="140" t="s">
        <v>61</v>
      </c>
      <c r="E329" s="59" t="s">
        <v>72</v>
      </c>
      <c r="F329" s="70">
        <v>41199</v>
      </c>
      <c r="G329" s="54">
        <v>1</v>
      </c>
      <c r="H329" s="61">
        <v>6</v>
      </c>
      <c r="I329" s="74">
        <v>24</v>
      </c>
    </row>
    <row r="330" spans="2:9" ht="18" customHeight="1" x14ac:dyDescent="0.25">
      <c r="B330" s="139" t="s">
        <v>110</v>
      </c>
      <c r="C330" s="71" t="s">
        <v>409</v>
      </c>
      <c r="D330" s="140" t="s">
        <v>61</v>
      </c>
      <c r="E330" s="59" t="s">
        <v>72</v>
      </c>
      <c r="F330" s="79">
        <v>41613</v>
      </c>
      <c r="G330" s="54">
        <v>1</v>
      </c>
      <c r="H330" s="61">
        <v>44.1</v>
      </c>
      <c r="I330" s="62">
        <v>160</v>
      </c>
    </row>
    <row r="331" spans="2:9" ht="18" customHeight="1" x14ac:dyDescent="0.25">
      <c r="B331" s="139" t="s">
        <v>110</v>
      </c>
      <c r="C331" s="57" t="s">
        <v>231</v>
      </c>
      <c r="D331" s="140" t="s">
        <v>61</v>
      </c>
      <c r="E331" s="59" t="s">
        <v>72</v>
      </c>
      <c r="F331" s="70">
        <v>40766</v>
      </c>
      <c r="G331" s="54">
        <v>1</v>
      </c>
      <c r="H331" s="61">
        <v>8.4719999999999995</v>
      </c>
      <c r="I331" s="74">
        <v>35.1</v>
      </c>
    </row>
    <row r="332" spans="2:9" ht="18" customHeight="1" x14ac:dyDescent="0.25">
      <c r="B332" s="139" t="s">
        <v>110</v>
      </c>
      <c r="C332" s="57" t="s">
        <v>232</v>
      </c>
      <c r="D332" s="140" t="s">
        <v>61</v>
      </c>
      <c r="E332" s="59" t="s">
        <v>72</v>
      </c>
      <c r="F332" s="79">
        <v>40815</v>
      </c>
      <c r="G332" s="54">
        <v>1</v>
      </c>
      <c r="H332" s="72">
        <v>9.16</v>
      </c>
      <c r="I332" s="73">
        <v>33</v>
      </c>
    </row>
    <row r="333" spans="2:9" ht="18" customHeight="1" x14ac:dyDescent="0.25">
      <c r="B333" s="139" t="s">
        <v>110</v>
      </c>
      <c r="C333" s="57" t="s">
        <v>423</v>
      </c>
      <c r="D333" s="140" t="s">
        <v>61</v>
      </c>
      <c r="E333" s="59" t="s">
        <v>72</v>
      </c>
      <c r="F333" s="60">
        <v>2009</v>
      </c>
      <c r="G333" s="54">
        <v>1</v>
      </c>
      <c r="H333" s="61">
        <v>9.1</v>
      </c>
      <c r="I333" s="62">
        <v>27.36</v>
      </c>
    </row>
    <row r="334" spans="2:9" ht="18" customHeight="1" x14ac:dyDescent="0.25">
      <c r="B334" s="139" t="s">
        <v>110</v>
      </c>
      <c r="C334" s="57" t="s">
        <v>507</v>
      </c>
      <c r="D334" s="140" t="s">
        <v>61</v>
      </c>
      <c r="E334" s="59" t="s">
        <v>72</v>
      </c>
      <c r="F334" s="70">
        <v>41249</v>
      </c>
      <c r="G334" s="54">
        <v>1</v>
      </c>
      <c r="H334" s="61">
        <v>12.38</v>
      </c>
      <c r="I334" s="62">
        <v>61</v>
      </c>
    </row>
    <row r="335" spans="2:9" ht="18" customHeight="1" x14ac:dyDescent="0.25">
      <c r="B335" s="139" t="s">
        <v>110</v>
      </c>
      <c r="C335" s="57" t="s">
        <v>282</v>
      </c>
      <c r="D335" s="140" t="s">
        <v>61</v>
      </c>
      <c r="E335" s="59" t="s">
        <v>72</v>
      </c>
      <c r="F335" s="70">
        <v>41075</v>
      </c>
      <c r="G335" s="54">
        <v>1</v>
      </c>
      <c r="H335" s="61">
        <v>5.68</v>
      </c>
      <c r="I335" s="62">
        <v>21</v>
      </c>
    </row>
    <row r="336" spans="2:9" ht="18" customHeight="1" x14ac:dyDescent="0.25">
      <c r="B336" s="139" t="s">
        <v>110</v>
      </c>
      <c r="C336" s="57" t="s">
        <v>306</v>
      </c>
      <c r="D336" s="140" t="s">
        <v>61</v>
      </c>
      <c r="E336" s="59" t="s">
        <v>72</v>
      </c>
      <c r="F336" s="70">
        <v>41449</v>
      </c>
      <c r="G336" s="54">
        <v>1</v>
      </c>
      <c r="H336" s="61">
        <v>15.497999999999999</v>
      </c>
      <c r="I336" s="74">
        <v>52.98</v>
      </c>
    </row>
    <row r="337" spans="2:9" ht="18" customHeight="1" x14ac:dyDescent="0.25">
      <c r="B337" s="139" t="s">
        <v>110</v>
      </c>
      <c r="C337" s="57" t="s">
        <v>322</v>
      </c>
      <c r="D337" s="140" t="s">
        <v>61</v>
      </c>
      <c r="E337" s="59" t="s">
        <v>72</v>
      </c>
      <c r="F337" s="70">
        <v>41354</v>
      </c>
      <c r="G337" s="54">
        <v>1</v>
      </c>
      <c r="H337" s="61">
        <v>11.39</v>
      </c>
      <c r="I337" s="62">
        <v>40</v>
      </c>
    </row>
    <row r="338" spans="2:9" ht="18" customHeight="1" x14ac:dyDescent="0.25">
      <c r="B338" s="139" t="s">
        <v>110</v>
      </c>
      <c r="C338" s="57" t="s">
        <v>328</v>
      </c>
      <c r="D338" s="140" t="s">
        <v>61</v>
      </c>
      <c r="E338" s="59" t="s">
        <v>72</v>
      </c>
      <c r="F338" s="70">
        <v>41571</v>
      </c>
      <c r="G338" s="54">
        <v>1</v>
      </c>
      <c r="H338" s="61">
        <v>7.7</v>
      </c>
      <c r="I338" s="62">
        <v>39.61</v>
      </c>
    </row>
    <row r="339" spans="2:9" s="3" customFormat="1" ht="18" customHeight="1" x14ac:dyDescent="0.25">
      <c r="B339" s="139" t="s">
        <v>110</v>
      </c>
      <c r="C339" s="57" t="s">
        <v>347</v>
      </c>
      <c r="D339" s="140" t="s">
        <v>61</v>
      </c>
      <c r="E339" s="59" t="s">
        <v>72</v>
      </c>
      <c r="F339" s="60">
        <v>2010</v>
      </c>
      <c r="G339" s="54">
        <v>1</v>
      </c>
      <c r="H339" s="61">
        <v>20</v>
      </c>
      <c r="I339" s="62">
        <v>108.06</v>
      </c>
    </row>
    <row r="340" spans="2:9" ht="18" customHeight="1" x14ac:dyDescent="0.25">
      <c r="B340" s="139" t="s">
        <v>110</v>
      </c>
      <c r="C340" s="57" t="s">
        <v>524</v>
      </c>
      <c r="D340" s="140" t="s">
        <v>61</v>
      </c>
      <c r="E340" s="59" t="s">
        <v>72</v>
      </c>
      <c r="F340" s="60">
        <v>2010</v>
      </c>
      <c r="G340" s="54">
        <v>1</v>
      </c>
      <c r="H340" s="61">
        <v>21.58</v>
      </c>
      <c r="I340" s="62">
        <v>95.3</v>
      </c>
    </row>
    <row r="341" spans="2:9" ht="18" customHeight="1" x14ac:dyDescent="0.25">
      <c r="B341" s="139" t="s">
        <v>110</v>
      </c>
      <c r="C341" s="57" t="s">
        <v>353</v>
      </c>
      <c r="D341" s="140" t="s">
        <v>61</v>
      </c>
      <c r="E341" s="59" t="s">
        <v>72</v>
      </c>
      <c r="F341" s="70">
        <v>41457</v>
      </c>
      <c r="G341" s="54">
        <v>1</v>
      </c>
      <c r="H341" s="61">
        <v>8.5660000000000007</v>
      </c>
      <c r="I341" s="62">
        <v>25</v>
      </c>
    </row>
    <row r="342" spans="2:9" ht="18" customHeight="1" x14ac:dyDescent="0.25">
      <c r="B342" s="139" t="s">
        <v>110</v>
      </c>
      <c r="C342" s="57" t="s">
        <v>527</v>
      </c>
      <c r="D342" s="140" t="s">
        <v>61</v>
      </c>
      <c r="E342" s="59" t="s">
        <v>72</v>
      </c>
      <c r="F342" s="70">
        <v>41477</v>
      </c>
      <c r="G342" s="54">
        <v>1</v>
      </c>
      <c r="H342" s="61">
        <v>2.5</v>
      </c>
      <c r="I342" s="62">
        <v>11</v>
      </c>
    </row>
    <row r="343" spans="2:9" ht="18" customHeight="1" x14ac:dyDescent="0.25">
      <c r="B343" s="139" t="s">
        <v>110</v>
      </c>
      <c r="C343" s="57" t="s">
        <v>366</v>
      </c>
      <c r="D343" s="140" t="s">
        <v>61</v>
      </c>
      <c r="E343" s="59" t="s">
        <v>72</v>
      </c>
      <c r="F343" s="70">
        <v>41449</v>
      </c>
      <c r="G343" s="54">
        <v>1</v>
      </c>
      <c r="H343" s="61">
        <v>11.939</v>
      </c>
      <c r="I343" s="74">
        <v>40</v>
      </c>
    </row>
    <row r="344" spans="2:9" ht="18" customHeight="1" x14ac:dyDescent="0.25">
      <c r="B344" s="139" t="s">
        <v>110</v>
      </c>
      <c r="C344" s="57" t="s">
        <v>367</v>
      </c>
      <c r="D344" s="140" t="s">
        <v>61</v>
      </c>
      <c r="E344" s="59" t="s">
        <v>72</v>
      </c>
      <c r="F344" s="70">
        <v>41298</v>
      </c>
      <c r="G344" s="54">
        <v>1</v>
      </c>
      <c r="H344" s="61">
        <v>16.64</v>
      </c>
      <c r="I344" s="74">
        <v>60</v>
      </c>
    </row>
    <row r="345" spans="2:9" ht="18" customHeight="1" x14ac:dyDescent="0.25">
      <c r="B345" s="139" t="s">
        <v>110</v>
      </c>
      <c r="C345" s="57" t="s">
        <v>370</v>
      </c>
      <c r="D345" s="140" t="s">
        <v>61</v>
      </c>
      <c r="E345" s="59" t="s">
        <v>72</v>
      </c>
      <c r="F345" s="79">
        <v>41017</v>
      </c>
      <c r="G345" s="54">
        <v>1</v>
      </c>
      <c r="H345" s="61">
        <v>8.5779999999999994</v>
      </c>
      <c r="I345" s="62">
        <v>27</v>
      </c>
    </row>
    <row r="346" spans="2:9" ht="18" customHeight="1" x14ac:dyDescent="0.25">
      <c r="B346" s="139" t="s">
        <v>110</v>
      </c>
      <c r="C346" s="71" t="s">
        <v>454</v>
      </c>
      <c r="D346" s="140" t="s">
        <v>61</v>
      </c>
      <c r="E346" s="59" t="s">
        <v>72</v>
      </c>
      <c r="F346" s="79">
        <v>41240</v>
      </c>
      <c r="G346" s="54">
        <v>1</v>
      </c>
      <c r="H346" s="101">
        <v>8.9459999999999997</v>
      </c>
      <c r="I346" s="73">
        <v>30</v>
      </c>
    </row>
    <row r="347" spans="2:9" ht="18" customHeight="1" x14ac:dyDescent="0.25">
      <c r="B347" s="139" t="s">
        <v>110</v>
      </c>
      <c r="C347" s="57" t="s">
        <v>460</v>
      </c>
      <c r="D347" s="140" t="s">
        <v>61</v>
      </c>
      <c r="E347" s="59" t="s">
        <v>72</v>
      </c>
      <c r="F347" s="60">
        <v>2010</v>
      </c>
      <c r="G347" s="54">
        <v>1</v>
      </c>
      <c r="H347" s="61">
        <v>1.2</v>
      </c>
      <c r="I347" s="74">
        <v>5.64</v>
      </c>
    </row>
    <row r="348" spans="2:9" ht="18" customHeight="1" x14ac:dyDescent="0.25">
      <c r="B348" s="139" t="s">
        <v>110</v>
      </c>
      <c r="C348" s="57" t="s">
        <v>461</v>
      </c>
      <c r="D348" s="140" t="s">
        <v>61</v>
      </c>
      <c r="E348" s="59" t="s">
        <v>72</v>
      </c>
      <c r="F348" s="60">
        <v>2008</v>
      </c>
      <c r="G348" s="54">
        <v>1</v>
      </c>
      <c r="H348" s="61">
        <v>23.6</v>
      </c>
      <c r="I348" s="62">
        <v>88.207999999999998</v>
      </c>
    </row>
    <row r="349" spans="2:9" ht="18" customHeight="1" x14ac:dyDescent="0.25">
      <c r="B349" s="116" t="s">
        <v>110</v>
      </c>
      <c r="C349" s="57" t="s">
        <v>577</v>
      </c>
      <c r="D349" s="117" t="s">
        <v>61</v>
      </c>
      <c r="E349" s="59" t="s">
        <v>576</v>
      </c>
      <c r="F349" s="70">
        <v>41974</v>
      </c>
      <c r="G349" s="54">
        <v>1</v>
      </c>
      <c r="H349" s="61">
        <v>0.63100000000000001</v>
      </c>
      <c r="I349" s="62">
        <v>2.5</v>
      </c>
    </row>
    <row r="350" spans="2:9" s="3" customFormat="1" ht="18" customHeight="1" x14ac:dyDescent="0.25">
      <c r="B350" s="116" t="s">
        <v>110</v>
      </c>
      <c r="C350" s="57" t="s">
        <v>542</v>
      </c>
      <c r="D350" s="117" t="s">
        <v>61</v>
      </c>
      <c r="E350" s="59" t="s">
        <v>576</v>
      </c>
      <c r="F350" s="70">
        <v>41687</v>
      </c>
      <c r="G350" s="54">
        <v>1</v>
      </c>
      <c r="H350" s="61">
        <v>4.6840000000000002</v>
      </c>
      <c r="I350" s="62">
        <v>12.44</v>
      </c>
    </row>
    <row r="351" spans="2:9" ht="21" customHeight="1" x14ac:dyDescent="0.25">
      <c r="B351" s="116" t="s">
        <v>110</v>
      </c>
      <c r="C351" s="57" t="s">
        <v>697</v>
      </c>
      <c r="D351" s="117" t="s">
        <v>61</v>
      </c>
      <c r="E351" s="59" t="s">
        <v>72</v>
      </c>
      <c r="F351" s="79">
        <v>42299</v>
      </c>
      <c r="G351" s="54">
        <v>1</v>
      </c>
      <c r="H351" s="61">
        <v>7.5</v>
      </c>
      <c r="I351" s="62">
        <v>29.446999999999999</v>
      </c>
    </row>
    <row r="352" spans="2:9" ht="21" customHeight="1" x14ac:dyDescent="0.25">
      <c r="B352" s="116" t="s">
        <v>110</v>
      </c>
      <c r="C352" s="57" t="s">
        <v>698</v>
      </c>
      <c r="D352" s="117" t="s">
        <v>61</v>
      </c>
      <c r="E352" s="59" t="s">
        <v>72</v>
      </c>
      <c r="F352" s="79">
        <v>42020</v>
      </c>
      <c r="G352" s="54">
        <v>1</v>
      </c>
      <c r="H352" s="61">
        <v>25.92</v>
      </c>
      <c r="I352" s="62">
        <v>105</v>
      </c>
    </row>
    <row r="353" spans="2:11" ht="21" customHeight="1" x14ac:dyDescent="0.25">
      <c r="B353" s="116" t="s">
        <v>110</v>
      </c>
      <c r="C353" s="57" t="s">
        <v>699</v>
      </c>
      <c r="D353" s="117" t="s">
        <v>61</v>
      </c>
      <c r="E353" s="59" t="s">
        <v>72</v>
      </c>
      <c r="F353" s="79">
        <v>42042</v>
      </c>
      <c r="G353" s="54">
        <v>1</v>
      </c>
      <c r="H353" s="61">
        <v>9.3620000000000001</v>
      </c>
      <c r="I353" s="62">
        <v>23.338000000000001</v>
      </c>
    </row>
    <row r="354" spans="2:11" ht="21" customHeight="1" x14ac:dyDescent="0.25">
      <c r="B354" s="116" t="s">
        <v>110</v>
      </c>
      <c r="C354" s="57" t="s">
        <v>700</v>
      </c>
      <c r="D354" s="117" t="s">
        <v>61</v>
      </c>
      <c r="E354" s="59" t="s">
        <v>72</v>
      </c>
      <c r="F354" s="79">
        <v>42303</v>
      </c>
      <c r="G354" s="54">
        <v>1</v>
      </c>
      <c r="H354" s="61">
        <v>9.01</v>
      </c>
      <c r="I354" s="62">
        <v>19.73</v>
      </c>
    </row>
    <row r="355" spans="2:11" ht="21" customHeight="1" x14ac:dyDescent="0.25">
      <c r="B355" s="116" t="s">
        <v>110</v>
      </c>
      <c r="C355" s="57" t="s">
        <v>701</v>
      </c>
      <c r="D355" s="117" t="s">
        <v>61</v>
      </c>
      <c r="E355" s="59" t="s">
        <v>72</v>
      </c>
      <c r="F355" s="79">
        <v>42279</v>
      </c>
      <c r="G355" s="54">
        <v>1</v>
      </c>
      <c r="H355" s="61">
        <v>7.9489999999999998</v>
      </c>
      <c r="I355" s="62">
        <v>28.4</v>
      </c>
    </row>
    <row r="356" spans="2:11" ht="21" customHeight="1" x14ac:dyDescent="0.25">
      <c r="B356" s="116" t="s">
        <v>110</v>
      </c>
      <c r="C356" s="57" t="s">
        <v>702</v>
      </c>
      <c r="D356" s="117" t="s">
        <v>61</v>
      </c>
      <c r="E356" s="59" t="s">
        <v>72</v>
      </c>
      <c r="F356" s="79">
        <v>42039</v>
      </c>
      <c r="G356" s="54">
        <v>1</v>
      </c>
      <c r="H356" s="61">
        <v>11.9</v>
      </c>
      <c r="I356" s="62">
        <v>28.42</v>
      </c>
    </row>
    <row r="357" spans="2:11" ht="21" customHeight="1" x14ac:dyDescent="0.25">
      <c r="B357" s="116" t="s">
        <v>110</v>
      </c>
      <c r="C357" s="57" t="s">
        <v>703</v>
      </c>
      <c r="D357" s="117" t="s">
        <v>61</v>
      </c>
      <c r="E357" s="59" t="s">
        <v>72</v>
      </c>
      <c r="F357" s="79">
        <v>42180</v>
      </c>
      <c r="G357" s="54">
        <v>1</v>
      </c>
      <c r="H357" s="61">
        <v>7.08</v>
      </c>
      <c r="I357" s="62">
        <v>23.54</v>
      </c>
    </row>
    <row r="358" spans="2:11" ht="21" customHeight="1" x14ac:dyDescent="0.25">
      <c r="B358" s="116" t="s">
        <v>110</v>
      </c>
      <c r="C358" s="57" t="s">
        <v>704</v>
      </c>
      <c r="D358" s="117" t="s">
        <v>61</v>
      </c>
      <c r="E358" s="59" t="s">
        <v>72</v>
      </c>
      <c r="F358" s="79">
        <v>42124</v>
      </c>
      <c r="G358" s="54">
        <v>1</v>
      </c>
      <c r="H358" s="61">
        <v>9.08</v>
      </c>
      <c r="I358" s="62">
        <v>29.03</v>
      </c>
    </row>
    <row r="359" spans="2:11" s="103" customFormat="1" ht="21" customHeight="1" x14ac:dyDescent="0.25">
      <c r="B359" s="137" t="s">
        <v>110</v>
      </c>
      <c r="C359" s="57" t="s">
        <v>389</v>
      </c>
      <c r="D359" s="71" t="s">
        <v>61</v>
      </c>
      <c r="E359" s="59" t="s">
        <v>72</v>
      </c>
      <c r="F359" s="70">
        <v>41089</v>
      </c>
      <c r="G359" s="54">
        <v>1</v>
      </c>
      <c r="H359" s="61">
        <v>14.91</v>
      </c>
      <c r="I359" s="74">
        <v>39.479999999999997</v>
      </c>
      <c r="J359" s="1"/>
      <c r="K359" s="1" t="s">
        <v>755</v>
      </c>
    </row>
    <row r="360" spans="2:11" s="103" customFormat="1" ht="21" customHeight="1" x14ac:dyDescent="0.25">
      <c r="B360" s="113" t="s">
        <v>110</v>
      </c>
      <c r="C360" s="57" t="s">
        <v>444</v>
      </c>
      <c r="D360" s="71" t="s">
        <v>61</v>
      </c>
      <c r="E360" s="59" t="s">
        <v>72</v>
      </c>
      <c r="F360" s="60">
        <v>2010</v>
      </c>
      <c r="G360" s="54">
        <v>1</v>
      </c>
      <c r="H360" s="61">
        <v>8.8000000000000007</v>
      </c>
      <c r="I360" s="62">
        <v>31.97</v>
      </c>
      <c r="J360" s="1"/>
      <c r="K360" s="1" t="s">
        <v>756</v>
      </c>
    </row>
    <row r="361" spans="2:11" s="103" customFormat="1" ht="21" customHeight="1" x14ac:dyDescent="0.25">
      <c r="B361" s="137" t="s">
        <v>110</v>
      </c>
      <c r="C361" s="57" t="s">
        <v>757</v>
      </c>
      <c r="D361" s="71" t="s">
        <v>61</v>
      </c>
      <c r="E361" s="59" t="s">
        <v>72</v>
      </c>
      <c r="F361" s="181">
        <v>2016</v>
      </c>
      <c r="G361" s="54">
        <v>1</v>
      </c>
      <c r="H361" s="61">
        <v>6.492</v>
      </c>
      <c r="I361" s="62">
        <v>22.1</v>
      </c>
      <c r="J361" s="1"/>
      <c r="K361" s="1"/>
    </row>
    <row r="362" spans="2:11" s="103" customFormat="1" ht="21" customHeight="1" x14ac:dyDescent="0.25">
      <c r="B362" s="113" t="s">
        <v>110</v>
      </c>
      <c r="C362" s="57" t="s">
        <v>730</v>
      </c>
      <c r="D362" s="71" t="s">
        <v>61</v>
      </c>
      <c r="E362" s="59" t="s">
        <v>72</v>
      </c>
      <c r="F362" s="181">
        <v>2016</v>
      </c>
      <c r="G362" s="54">
        <v>1</v>
      </c>
      <c r="H362" s="61">
        <v>6.77</v>
      </c>
      <c r="I362" s="62">
        <v>18.350000000000001</v>
      </c>
      <c r="J362" s="1"/>
      <c r="K362" s="1"/>
    </row>
    <row r="363" spans="2:11" s="103" customFormat="1" ht="21" customHeight="1" x14ac:dyDescent="0.25">
      <c r="B363" s="144" t="s">
        <v>110</v>
      </c>
      <c r="C363" s="83" t="s">
        <v>786</v>
      </c>
      <c r="D363" s="138" t="s">
        <v>61</v>
      </c>
      <c r="E363" s="85" t="s">
        <v>72</v>
      </c>
      <c r="F363" s="86">
        <v>43084</v>
      </c>
      <c r="G363" s="87">
        <v>1</v>
      </c>
      <c r="H363" s="88">
        <v>10.65</v>
      </c>
      <c r="I363" s="89">
        <v>32.54</v>
      </c>
      <c r="J363" s="1"/>
      <c r="K363" s="1"/>
    </row>
    <row r="364" spans="2:11" s="103" customFormat="1" ht="21" customHeight="1" x14ac:dyDescent="0.25">
      <c r="B364" s="144" t="s">
        <v>110</v>
      </c>
      <c r="C364" s="83" t="s">
        <v>787</v>
      </c>
      <c r="D364" s="138" t="s">
        <v>61</v>
      </c>
      <c r="E364" s="85" t="s">
        <v>72</v>
      </c>
      <c r="F364" s="86">
        <v>42864</v>
      </c>
      <c r="G364" s="87">
        <v>1</v>
      </c>
      <c r="H364" s="88">
        <v>2.2799999999999998</v>
      </c>
      <c r="I364" s="89">
        <v>7.98</v>
      </c>
      <c r="J364" s="1"/>
      <c r="K364" s="1"/>
    </row>
    <row r="365" spans="2:11" ht="18" customHeight="1" x14ac:dyDescent="0.25">
      <c r="B365" s="137" t="s">
        <v>111</v>
      </c>
      <c r="C365" s="71" t="s">
        <v>201</v>
      </c>
      <c r="D365" s="71" t="s">
        <v>52</v>
      </c>
      <c r="E365" s="59" t="s">
        <v>72</v>
      </c>
      <c r="F365" s="70">
        <v>41570</v>
      </c>
      <c r="G365" s="54">
        <v>1</v>
      </c>
      <c r="H365" s="61">
        <v>4.38</v>
      </c>
      <c r="I365" s="62">
        <v>18</v>
      </c>
    </row>
    <row r="366" spans="2:11" ht="18" customHeight="1" x14ac:dyDescent="0.25">
      <c r="B366" s="137" t="s">
        <v>111</v>
      </c>
      <c r="C366" s="115" t="s">
        <v>399</v>
      </c>
      <c r="D366" s="71" t="s">
        <v>52</v>
      </c>
      <c r="E366" s="59" t="s">
        <v>72</v>
      </c>
      <c r="F366" s="70">
        <v>41625</v>
      </c>
      <c r="G366" s="54">
        <v>1</v>
      </c>
      <c r="H366" s="61">
        <v>18.149999999999999</v>
      </c>
      <c r="I366" s="62">
        <v>63.524999999999991</v>
      </c>
    </row>
    <row r="367" spans="2:11" ht="18" customHeight="1" x14ac:dyDescent="0.25">
      <c r="B367" s="137" t="s">
        <v>111</v>
      </c>
      <c r="C367" s="75" t="s">
        <v>496</v>
      </c>
      <c r="D367" s="71" t="s">
        <v>52</v>
      </c>
      <c r="E367" s="59" t="s">
        <v>72</v>
      </c>
      <c r="F367" s="81">
        <v>2009</v>
      </c>
      <c r="G367" s="54">
        <v>1</v>
      </c>
      <c r="H367" s="77">
        <v>110.32</v>
      </c>
      <c r="I367" s="78">
        <v>408</v>
      </c>
    </row>
    <row r="368" spans="2:11" ht="18" customHeight="1" x14ac:dyDescent="0.25">
      <c r="B368" s="137" t="s">
        <v>111</v>
      </c>
      <c r="C368" s="57" t="s">
        <v>283</v>
      </c>
      <c r="D368" s="71" t="s">
        <v>52</v>
      </c>
      <c r="E368" s="59" t="s">
        <v>72</v>
      </c>
      <c r="F368" s="70">
        <v>41393</v>
      </c>
      <c r="G368" s="54">
        <v>1</v>
      </c>
      <c r="H368" s="61">
        <v>5.74</v>
      </c>
      <c r="I368" s="62">
        <v>20.64</v>
      </c>
    </row>
    <row r="369" spans="2:9" ht="18" customHeight="1" x14ac:dyDescent="0.25">
      <c r="B369" s="137" t="s">
        <v>111</v>
      </c>
      <c r="C369" s="57" t="s">
        <v>327</v>
      </c>
      <c r="D369" s="71" t="s">
        <v>52</v>
      </c>
      <c r="E369" s="59" t="s">
        <v>72</v>
      </c>
      <c r="F369" s="70">
        <v>41591</v>
      </c>
      <c r="G369" s="54">
        <v>1</v>
      </c>
      <c r="H369" s="61">
        <v>42</v>
      </c>
      <c r="I369" s="62">
        <v>146</v>
      </c>
    </row>
    <row r="370" spans="2:9" ht="18" customHeight="1" x14ac:dyDescent="0.25">
      <c r="B370" s="116" t="s">
        <v>111</v>
      </c>
      <c r="C370" s="57" t="s">
        <v>554</v>
      </c>
      <c r="D370" s="117" t="s">
        <v>52</v>
      </c>
      <c r="E370" s="59" t="s">
        <v>576</v>
      </c>
      <c r="F370" s="70">
        <v>41859</v>
      </c>
      <c r="G370" s="54">
        <v>1</v>
      </c>
      <c r="H370" s="61">
        <v>5.95</v>
      </c>
      <c r="I370" s="62">
        <v>15.6</v>
      </c>
    </row>
    <row r="371" spans="2:9" ht="18" customHeight="1" x14ac:dyDescent="0.25">
      <c r="B371" s="116" t="s">
        <v>111</v>
      </c>
      <c r="C371" s="57" t="s">
        <v>560</v>
      </c>
      <c r="D371" s="117" t="s">
        <v>52</v>
      </c>
      <c r="E371" s="59" t="s">
        <v>576</v>
      </c>
      <c r="F371" s="70">
        <v>41974</v>
      </c>
      <c r="G371" s="54">
        <v>1</v>
      </c>
      <c r="H371" s="61">
        <v>11.089</v>
      </c>
      <c r="I371" s="62">
        <v>31</v>
      </c>
    </row>
    <row r="372" spans="2:9" s="3" customFormat="1" ht="18" customHeight="1" x14ac:dyDescent="0.25">
      <c r="B372" s="116" t="s">
        <v>111</v>
      </c>
      <c r="C372" s="57" t="s">
        <v>705</v>
      </c>
      <c r="D372" s="117" t="s">
        <v>52</v>
      </c>
      <c r="E372" s="59" t="s">
        <v>576</v>
      </c>
      <c r="F372" s="70">
        <v>41913</v>
      </c>
      <c r="G372" s="54">
        <v>1</v>
      </c>
      <c r="H372" s="61">
        <v>4.0599999999999996</v>
      </c>
      <c r="I372" s="62">
        <v>12.79</v>
      </c>
    </row>
    <row r="373" spans="2:9" s="3" customFormat="1" ht="18" customHeight="1" x14ac:dyDescent="0.25">
      <c r="B373" s="116" t="s">
        <v>111</v>
      </c>
      <c r="C373" s="57" t="s">
        <v>758</v>
      </c>
      <c r="D373" s="117" t="s">
        <v>52</v>
      </c>
      <c r="E373" s="59" t="s">
        <v>576</v>
      </c>
      <c r="F373" s="60">
        <v>2016</v>
      </c>
      <c r="G373" s="54">
        <v>1</v>
      </c>
      <c r="H373" s="61">
        <v>81.08</v>
      </c>
      <c r="I373" s="62">
        <v>338.899</v>
      </c>
    </row>
    <row r="374" spans="2:9" s="3" customFormat="1" ht="18" customHeight="1" x14ac:dyDescent="0.25">
      <c r="B374" s="116" t="s">
        <v>111</v>
      </c>
      <c r="C374" s="57" t="s">
        <v>759</v>
      </c>
      <c r="D374" s="117" t="s">
        <v>52</v>
      </c>
      <c r="E374" s="59" t="s">
        <v>576</v>
      </c>
      <c r="F374" s="60">
        <v>2016</v>
      </c>
      <c r="G374" s="54">
        <v>1</v>
      </c>
      <c r="H374" s="61">
        <v>5.55</v>
      </c>
      <c r="I374" s="62">
        <v>18.829999999999998</v>
      </c>
    </row>
    <row r="375" spans="2:9" s="3" customFormat="1" ht="18" customHeight="1" x14ac:dyDescent="0.25">
      <c r="B375" s="116" t="s">
        <v>111</v>
      </c>
      <c r="C375" s="57" t="s">
        <v>760</v>
      </c>
      <c r="D375" s="117" t="s">
        <v>52</v>
      </c>
      <c r="E375" s="59" t="s">
        <v>576</v>
      </c>
      <c r="F375" s="60">
        <v>2016</v>
      </c>
      <c r="G375" s="54">
        <v>1</v>
      </c>
      <c r="H375" s="61">
        <v>10.43</v>
      </c>
      <c r="I375" s="62">
        <v>52</v>
      </c>
    </row>
    <row r="376" spans="2:9" s="3" customFormat="1" ht="18" customHeight="1" x14ac:dyDescent="0.25">
      <c r="B376" s="119" t="s">
        <v>111</v>
      </c>
      <c r="C376" s="83" t="s">
        <v>788</v>
      </c>
      <c r="D376" s="120" t="s">
        <v>52</v>
      </c>
      <c r="E376" s="85" t="s">
        <v>72</v>
      </c>
      <c r="F376" s="86">
        <v>43070</v>
      </c>
      <c r="G376" s="87">
        <v>1</v>
      </c>
      <c r="H376" s="88">
        <v>74.2</v>
      </c>
      <c r="I376" s="89">
        <v>224</v>
      </c>
    </row>
    <row r="377" spans="2:9" ht="18" customHeight="1" x14ac:dyDescent="0.25">
      <c r="B377" s="137" t="s">
        <v>134</v>
      </c>
      <c r="C377" s="71" t="s">
        <v>206</v>
      </c>
      <c r="D377" s="71" t="s">
        <v>30</v>
      </c>
      <c r="E377" s="59" t="s">
        <v>72</v>
      </c>
      <c r="F377" s="70">
        <v>41035</v>
      </c>
      <c r="G377" s="54">
        <v>1</v>
      </c>
      <c r="H377" s="101">
        <v>13.37</v>
      </c>
      <c r="I377" s="74">
        <v>58</v>
      </c>
    </row>
    <row r="378" spans="2:9" ht="18" customHeight="1" x14ac:dyDescent="0.25">
      <c r="B378" s="137" t="s">
        <v>134</v>
      </c>
      <c r="C378" s="71" t="s">
        <v>212</v>
      </c>
      <c r="D378" s="71" t="s">
        <v>30</v>
      </c>
      <c r="E378" s="59" t="s">
        <v>69</v>
      </c>
      <c r="F378" s="70">
        <v>41541</v>
      </c>
      <c r="G378" s="54">
        <v>1</v>
      </c>
      <c r="H378" s="61">
        <v>98</v>
      </c>
      <c r="I378" s="62">
        <v>340</v>
      </c>
    </row>
    <row r="379" spans="2:9" ht="18" customHeight="1" x14ac:dyDescent="0.25">
      <c r="B379" s="137" t="s">
        <v>134</v>
      </c>
      <c r="C379" s="57" t="s">
        <v>223</v>
      </c>
      <c r="D379" s="71" t="s">
        <v>30</v>
      </c>
      <c r="E379" s="59" t="s">
        <v>72</v>
      </c>
      <c r="F379" s="70">
        <v>41316</v>
      </c>
      <c r="G379" s="54">
        <v>1</v>
      </c>
      <c r="H379" s="61">
        <v>66.290000000000006</v>
      </c>
      <c r="I379" s="74">
        <v>224</v>
      </c>
    </row>
    <row r="380" spans="2:9" ht="18" customHeight="1" x14ac:dyDescent="0.25">
      <c r="B380" s="137" t="s">
        <v>134</v>
      </c>
      <c r="C380" s="71" t="s">
        <v>414</v>
      </c>
      <c r="D380" s="71" t="s">
        <v>30</v>
      </c>
      <c r="E380" s="59" t="s">
        <v>72</v>
      </c>
      <c r="F380" s="70">
        <v>41088</v>
      </c>
      <c r="G380" s="54">
        <v>1</v>
      </c>
      <c r="H380" s="101">
        <v>48.5</v>
      </c>
      <c r="I380" s="74">
        <v>140</v>
      </c>
    </row>
    <row r="381" spans="2:9" ht="18" customHeight="1" x14ac:dyDescent="0.25">
      <c r="B381" s="137" t="s">
        <v>134</v>
      </c>
      <c r="C381" s="71" t="s">
        <v>415</v>
      </c>
      <c r="D381" s="71" t="s">
        <v>30</v>
      </c>
      <c r="E381" s="59" t="s">
        <v>72</v>
      </c>
      <c r="F381" s="70">
        <v>41499</v>
      </c>
      <c r="G381" s="54">
        <v>1</v>
      </c>
      <c r="H381" s="101">
        <v>17.7</v>
      </c>
      <c r="I381" s="74">
        <v>50</v>
      </c>
    </row>
    <row r="382" spans="2:9" s="3" customFormat="1" ht="18" customHeight="1" x14ac:dyDescent="0.25">
      <c r="B382" s="137" t="s">
        <v>134</v>
      </c>
      <c r="C382" s="71" t="s">
        <v>252</v>
      </c>
      <c r="D382" s="71" t="s">
        <v>30</v>
      </c>
      <c r="E382" s="59" t="s">
        <v>72</v>
      </c>
      <c r="F382" s="79">
        <v>41901</v>
      </c>
      <c r="G382" s="54">
        <v>1</v>
      </c>
      <c r="H382" s="61">
        <v>28.277999999999999</v>
      </c>
      <c r="I382" s="62">
        <v>85</v>
      </c>
    </row>
    <row r="383" spans="2:9" ht="18" customHeight="1" x14ac:dyDescent="0.25">
      <c r="B383" s="137" t="s">
        <v>134</v>
      </c>
      <c r="C383" s="57" t="s">
        <v>267</v>
      </c>
      <c r="D383" s="71" t="s">
        <v>30</v>
      </c>
      <c r="E383" s="59" t="s">
        <v>72</v>
      </c>
      <c r="F383" s="70">
        <v>41421</v>
      </c>
      <c r="G383" s="54">
        <v>1</v>
      </c>
      <c r="H383" s="61">
        <v>3.0979999999999999</v>
      </c>
      <c r="I383" s="62">
        <v>10.199999999999999</v>
      </c>
    </row>
    <row r="384" spans="2:9" s="3" customFormat="1" ht="18" customHeight="1" x14ac:dyDescent="0.25">
      <c r="B384" s="137" t="s">
        <v>134</v>
      </c>
      <c r="C384" s="57" t="s">
        <v>425</v>
      </c>
      <c r="D384" s="71" t="s">
        <v>30</v>
      </c>
      <c r="E384" s="59" t="s">
        <v>72</v>
      </c>
      <c r="F384" s="70">
        <f>F383</f>
        <v>41421</v>
      </c>
      <c r="G384" s="54">
        <v>1</v>
      </c>
      <c r="H384" s="61">
        <v>1.42</v>
      </c>
      <c r="I384" s="74">
        <v>5.5</v>
      </c>
    </row>
    <row r="385" spans="2:9" ht="18" customHeight="1" x14ac:dyDescent="0.25">
      <c r="B385" s="137" t="s">
        <v>134</v>
      </c>
      <c r="C385" s="57" t="s">
        <v>290</v>
      </c>
      <c r="D385" s="71" t="s">
        <v>30</v>
      </c>
      <c r="E385" s="59" t="s">
        <v>72</v>
      </c>
      <c r="F385" s="60">
        <v>2008</v>
      </c>
      <c r="G385" s="54">
        <v>1</v>
      </c>
      <c r="H385" s="274">
        <v>31.3</v>
      </c>
      <c r="I385" s="276">
        <v>100</v>
      </c>
    </row>
    <row r="386" spans="2:9" s="3" customFormat="1" ht="18" customHeight="1" x14ac:dyDescent="0.25">
      <c r="B386" s="137" t="s">
        <v>134</v>
      </c>
      <c r="C386" s="57" t="s">
        <v>510</v>
      </c>
      <c r="D386" s="71" t="s">
        <v>30</v>
      </c>
      <c r="E386" s="59" t="s">
        <v>72</v>
      </c>
      <c r="F386" s="60">
        <v>2009</v>
      </c>
      <c r="G386" s="54">
        <v>1</v>
      </c>
      <c r="H386" s="275"/>
      <c r="I386" s="277"/>
    </row>
    <row r="387" spans="2:9" s="3" customFormat="1" ht="18" customHeight="1" x14ac:dyDescent="0.25">
      <c r="B387" s="137" t="s">
        <v>134</v>
      </c>
      <c r="C387" s="57" t="s">
        <v>291</v>
      </c>
      <c r="D387" s="71" t="s">
        <v>30</v>
      </c>
      <c r="E387" s="59" t="s">
        <v>72</v>
      </c>
      <c r="F387" s="70">
        <v>39554</v>
      </c>
      <c r="G387" s="54">
        <v>1</v>
      </c>
      <c r="H387" s="61">
        <v>5.2</v>
      </c>
      <c r="I387" s="62">
        <v>20</v>
      </c>
    </row>
    <row r="388" spans="2:9" ht="18" customHeight="1" x14ac:dyDescent="0.25">
      <c r="B388" s="137" t="s">
        <v>134</v>
      </c>
      <c r="C388" s="71" t="s">
        <v>514</v>
      </c>
      <c r="D388" s="71" t="s">
        <v>30</v>
      </c>
      <c r="E388" s="59" t="s">
        <v>72</v>
      </c>
      <c r="F388" s="70">
        <v>41094</v>
      </c>
      <c r="G388" s="54">
        <v>1</v>
      </c>
      <c r="H388" s="61">
        <v>38.6</v>
      </c>
      <c r="I388" s="74">
        <v>105</v>
      </c>
    </row>
    <row r="389" spans="2:9" ht="18" customHeight="1" x14ac:dyDescent="0.25">
      <c r="B389" s="137" t="s">
        <v>134</v>
      </c>
      <c r="C389" s="57" t="s">
        <v>308</v>
      </c>
      <c r="D389" s="71" t="s">
        <v>30</v>
      </c>
      <c r="E389" s="59" t="s">
        <v>72</v>
      </c>
      <c r="F389" s="70">
        <v>40851</v>
      </c>
      <c r="G389" s="54">
        <v>1</v>
      </c>
      <c r="H389" s="72">
        <v>9.74</v>
      </c>
      <c r="I389" s="73">
        <v>41</v>
      </c>
    </row>
    <row r="390" spans="2:9" ht="18" customHeight="1" x14ac:dyDescent="0.25">
      <c r="B390" s="137" t="s">
        <v>134</v>
      </c>
      <c r="C390" s="57" t="s">
        <v>312</v>
      </c>
      <c r="D390" s="71" t="s">
        <v>30</v>
      </c>
      <c r="E390" s="59" t="s">
        <v>72</v>
      </c>
      <c r="F390" s="70">
        <v>41334</v>
      </c>
      <c r="G390" s="54">
        <v>1</v>
      </c>
      <c r="H390" s="61">
        <v>25.452000000000002</v>
      </c>
      <c r="I390" s="74">
        <v>74.92</v>
      </c>
    </row>
    <row r="391" spans="2:9" ht="18" customHeight="1" x14ac:dyDescent="0.25">
      <c r="B391" s="137" t="s">
        <v>134</v>
      </c>
      <c r="C391" s="57" t="s">
        <v>438</v>
      </c>
      <c r="D391" s="71" t="s">
        <v>30</v>
      </c>
      <c r="E391" s="59" t="s">
        <v>72</v>
      </c>
      <c r="F391" s="70">
        <v>40843</v>
      </c>
      <c r="G391" s="54">
        <v>1</v>
      </c>
      <c r="H391" s="61">
        <v>37.700000000000003</v>
      </c>
      <c r="I391" s="62">
        <v>130</v>
      </c>
    </row>
    <row r="392" spans="2:9" ht="22.5" customHeight="1" x14ac:dyDescent="0.25">
      <c r="B392" s="137" t="s">
        <v>134</v>
      </c>
      <c r="C392" s="57" t="s">
        <v>332</v>
      </c>
      <c r="D392" s="71" t="s">
        <v>30</v>
      </c>
      <c r="E392" s="59" t="s">
        <v>72</v>
      </c>
      <c r="F392" s="79">
        <v>40686</v>
      </c>
      <c r="G392" s="54">
        <v>1</v>
      </c>
      <c r="H392" s="72">
        <v>26.579000000000001</v>
      </c>
      <c r="I392" s="73">
        <v>100.33</v>
      </c>
    </row>
    <row r="393" spans="2:9" ht="18" customHeight="1" x14ac:dyDescent="0.25">
      <c r="B393" s="137" t="s">
        <v>134</v>
      </c>
      <c r="C393" s="57" t="s">
        <v>352</v>
      </c>
      <c r="D393" s="71" t="s">
        <v>30</v>
      </c>
      <c r="E393" s="59" t="s">
        <v>72</v>
      </c>
      <c r="F393" s="70">
        <v>41229</v>
      </c>
      <c r="G393" s="54">
        <v>1</v>
      </c>
      <c r="H393" s="61">
        <v>8.9</v>
      </c>
      <c r="I393" s="62">
        <v>26</v>
      </c>
    </row>
    <row r="394" spans="2:9" ht="18" customHeight="1" x14ac:dyDescent="0.25">
      <c r="B394" s="137" t="s">
        <v>134</v>
      </c>
      <c r="C394" s="57" t="s">
        <v>355</v>
      </c>
      <c r="D394" s="71" t="s">
        <v>30</v>
      </c>
      <c r="E394" s="59" t="s">
        <v>72</v>
      </c>
      <c r="F394" s="60">
        <v>2010</v>
      </c>
      <c r="G394" s="54">
        <v>1</v>
      </c>
      <c r="H394" s="61">
        <v>21.6</v>
      </c>
      <c r="I394" s="74">
        <v>70</v>
      </c>
    </row>
    <row r="395" spans="2:9" ht="18" customHeight="1" x14ac:dyDescent="0.25">
      <c r="B395" s="137" t="s">
        <v>134</v>
      </c>
      <c r="C395" s="71" t="s">
        <v>360</v>
      </c>
      <c r="D395" s="71" t="s">
        <v>30</v>
      </c>
      <c r="E395" s="59" t="s">
        <v>72</v>
      </c>
      <c r="F395" s="79">
        <v>41192</v>
      </c>
      <c r="G395" s="54">
        <v>1</v>
      </c>
      <c r="H395" s="72">
        <v>8.73</v>
      </c>
      <c r="I395" s="73">
        <v>30</v>
      </c>
    </row>
    <row r="396" spans="2:9" ht="18" customHeight="1" x14ac:dyDescent="0.25">
      <c r="B396" s="137" t="s">
        <v>134</v>
      </c>
      <c r="C396" s="57" t="s">
        <v>528</v>
      </c>
      <c r="D396" s="71" t="s">
        <v>30</v>
      </c>
      <c r="E396" s="59" t="s">
        <v>72</v>
      </c>
      <c r="F396" s="70">
        <v>41272</v>
      </c>
      <c r="G396" s="54">
        <v>1</v>
      </c>
      <c r="H396" s="61">
        <v>18.5</v>
      </c>
      <c r="I396" s="62">
        <v>69.680000000000007</v>
      </c>
    </row>
    <row r="397" spans="2:9" ht="18" customHeight="1" x14ac:dyDescent="0.25">
      <c r="B397" s="137" t="s">
        <v>134</v>
      </c>
      <c r="C397" s="57" t="s">
        <v>385</v>
      </c>
      <c r="D397" s="71" t="s">
        <v>30</v>
      </c>
      <c r="E397" s="59" t="s">
        <v>72</v>
      </c>
      <c r="F397" s="70">
        <v>41425</v>
      </c>
      <c r="G397" s="54">
        <v>1</v>
      </c>
      <c r="H397" s="61">
        <v>10.566000000000001</v>
      </c>
      <c r="I397" s="62">
        <v>32</v>
      </c>
    </row>
    <row r="398" spans="2:9" ht="18" customHeight="1" x14ac:dyDescent="0.25">
      <c r="B398" s="116" t="s">
        <v>134</v>
      </c>
      <c r="C398" s="57" t="s">
        <v>540</v>
      </c>
      <c r="D398" s="117" t="s">
        <v>30</v>
      </c>
      <c r="E398" s="59" t="s">
        <v>576</v>
      </c>
      <c r="F398" s="70">
        <v>41870</v>
      </c>
      <c r="G398" s="54">
        <v>1</v>
      </c>
      <c r="H398" s="61">
        <v>7.33</v>
      </c>
      <c r="I398" s="62">
        <v>25</v>
      </c>
    </row>
    <row r="399" spans="2:9" ht="18" customHeight="1" x14ac:dyDescent="0.25">
      <c r="B399" s="116" t="s">
        <v>134</v>
      </c>
      <c r="C399" s="57" t="s">
        <v>549</v>
      </c>
      <c r="D399" s="117" t="s">
        <v>30</v>
      </c>
      <c r="E399" s="59" t="s">
        <v>576</v>
      </c>
      <c r="F399" s="70">
        <v>41649</v>
      </c>
      <c r="G399" s="54">
        <v>1</v>
      </c>
      <c r="H399" s="61">
        <v>49.2</v>
      </c>
      <c r="I399" s="62">
        <v>152.13</v>
      </c>
    </row>
    <row r="400" spans="2:9" ht="18" customHeight="1" x14ac:dyDescent="0.25">
      <c r="B400" s="116" t="s">
        <v>134</v>
      </c>
      <c r="C400" s="57" t="s">
        <v>558</v>
      </c>
      <c r="D400" s="117" t="s">
        <v>30</v>
      </c>
      <c r="E400" s="59" t="s">
        <v>576</v>
      </c>
      <c r="F400" s="70">
        <v>41830</v>
      </c>
      <c r="G400" s="54">
        <v>1</v>
      </c>
      <c r="H400" s="61">
        <v>36.26</v>
      </c>
      <c r="I400" s="62">
        <v>118.8</v>
      </c>
    </row>
    <row r="401" spans="2:11" ht="18" customHeight="1" x14ac:dyDescent="0.25">
      <c r="B401" s="116" t="s">
        <v>134</v>
      </c>
      <c r="C401" s="57" t="s">
        <v>565</v>
      </c>
      <c r="D401" s="117" t="s">
        <v>30</v>
      </c>
      <c r="E401" s="59" t="s">
        <v>576</v>
      </c>
      <c r="F401" s="70">
        <v>41802</v>
      </c>
      <c r="G401" s="54">
        <v>1</v>
      </c>
      <c r="H401" s="61">
        <v>3.43</v>
      </c>
      <c r="I401" s="62">
        <v>10.16</v>
      </c>
    </row>
    <row r="402" spans="2:11" s="3" customFormat="1" ht="18" customHeight="1" x14ac:dyDescent="0.25">
      <c r="B402" s="126" t="s">
        <v>134</v>
      </c>
      <c r="C402" s="71" t="s">
        <v>572</v>
      </c>
      <c r="D402" s="127" t="s">
        <v>30</v>
      </c>
      <c r="E402" s="59" t="s">
        <v>576</v>
      </c>
      <c r="F402" s="70">
        <v>41929</v>
      </c>
      <c r="G402" s="54">
        <v>1</v>
      </c>
      <c r="H402" s="101">
        <v>3.9780000000000002</v>
      </c>
      <c r="I402" s="74">
        <v>10.063000000000001</v>
      </c>
    </row>
    <row r="403" spans="2:11" s="3" customFormat="1" ht="18" customHeight="1" x14ac:dyDescent="0.25">
      <c r="B403" s="126" t="s">
        <v>134</v>
      </c>
      <c r="C403" s="71" t="s">
        <v>468</v>
      </c>
      <c r="D403" s="127" t="s">
        <v>30</v>
      </c>
      <c r="E403" s="59" t="s">
        <v>69</v>
      </c>
      <c r="F403" s="70">
        <v>41061</v>
      </c>
      <c r="G403" s="54">
        <v>1</v>
      </c>
      <c r="H403" s="101">
        <v>229.69</v>
      </c>
      <c r="I403" s="74">
        <v>900</v>
      </c>
    </row>
    <row r="404" spans="2:11" s="3" customFormat="1" ht="18" customHeight="1" x14ac:dyDescent="0.25">
      <c r="B404" s="126" t="s">
        <v>134</v>
      </c>
      <c r="C404" s="71" t="s">
        <v>707</v>
      </c>
      <c r="D404" s="127" t="s">
        <v>30</v>
      </c>
      <c r="E404" s="59" t="s">
        <v>72</v>
      </c>
      <c r="F404" s="79">
        <v>42296</v>
      </c>
      <c r="G404" s="54">
        <v>1</v>
      </c>
      <c r="H404" s="101">
        <v>23.3</v>
      </c>
      <c r="I404" s="74">
        <v>100</v>
      </c>
    </row>
    <row r="405" spans="2:11" s="3" customFormat="1" ht="18" customHeight="1" x14ac:dyDescent="0.25">
      <c r="B405" s="126" t="s">
        <v>134</v>
      </c>
      <c r="C405" s="71" t="s">
        <v>708</v>
      </c>
      <c r="D405" s="127" t="s">
        <v>30</v>
      </c>
      <c r="E405" s="59" t="s">
        <v>72</v>
      </c>
      <c r="F405" s="79">
        <v>42292</v>
      </c>
      <c r="G405" s="54">
        <v>1</v>
      </c>
      <c r="H405" s="101">
        <v>3.77</v>
      </c>
      <c r="I405" s="74">
        <v>12.52</v>
      </c>
    </row>
    <row r="406" spans="2:11" s="3" customFormat="1" ht="18" customHeight="1" x14ac:dyDescent="0.25">
      <c r="B406" s="126" t="s">
        <v>134</v>
      </c>
      <c r="C406" s="71" t="s">
        <v>709</v>
      </c>
      <c r="D406" s="127" t="s">
        <v>30</v>
      </c>
      <c r="E406" s="59" t="s">
        <v>72</v>
      </c>
      <c r="F406" s="79">
        <v>42305</v>
      </c>
      <c r="G406" s="54">
        <v>1</v>
      </c>
      <c r="H406" s="101">
        <v>10.050000000000001</v>
      </c>
      <c r="I406" s="74">
        <v>39.979999999999997</v>
      </c>
    </row>
    <row r="407" spans="2:11" s="3" customFormat="1" ht="18" customHeight="1" x14ac:dyDescent="0.25">
      <c r="B407" s="126" t="s">
        <v>134</v>
      </c>
      <c r="C407" s="71" t="s">
        <v>710</v>
      </c>
      <c r="D407" s="127" t="s">
        <v>30</v>
      </c>
      <c r="E407" s="59" t="s">
        <v>72</v>
      </c>
      <c r="F407" s="79">
        <v>42292</v>
      </c>
      <c r="G407" s="54">
        <v>1</v>
      </c>
      <c r="H407" s="101">
        <v>23.125</v>
      </c>
      <c r="I407" s="74">
        <v>70</v>
      </c>
    </row>
    <row r="408" spans="2:11" s="3" customFormat="1" ht="18" customHeight="1" x14ac:dyDescent="0.25">
      <c r="B408" s="126" t="s">
        <v>134</v>
      </c>
      <c r="C408" s="71" t="s">
        <v>711</v>
      </c>
      <c r="D408" s="127" t="s">
        <v>30</v>
      </c>
      <c r="E408" s="59" t="s">
        <v>72</v>
      </c>
      <c r="F408" s="79">
        <v>42047</v>
      </c>
      <c r="G408" s="54">
        <v>1</v>
      </c>
      <c r="H408" s="101">
        <v>9.18</v>
      </c>
      <c r="I408" s="74">
        <v>21.625</v>
      </c>
    </row>
    <row r="409" spans="2:11" s="3" customFormat="1" ht="18" customHeight="1" x14ac:dyDescent="0.25">
      <c r="B409" s="126" t="s">
        <v>134</v>
      </c>
      <c r="C409" s="71" t="s">
        <v>712</v>
      </c>
      <c r="D409" s="127" t="s">
        <v>30</v>
      </c>
      <c r="E409" s="59" t="s">
        <v>72</v>
      </c>
      <c r="F409" s="79">
        <v>42302</v>
      </c>
      <c r="G409" s="54">
        <v>1</v>
      </c>
      <c r="H409" s="101">
        <v>7</v>
      </c>
      <c r="I409" s="74">
        <v>27</v>
      </c>
    </row>
    <row r="410" spans="2:11" s="3" customFormat="1" ht="18" customHeight="1" x14ac:dyDescent="0.25">
      <c r="B410" s="126" t="s">
        <v>134</v>
      </c>
      <c r="C410" s="71" t="s">
        <v>713</v>
      </c>
      <c r="D410" s="127" t="s">
        <v>30</v>
      </c>
      <c r="E410" s="59" t="s">
        <v>72</v>
      </c>
      <c r="F410" s="79">
        <v>42301</v>
      </c>
      <c r="G410" s="54">
        <v>1</v>
      </c>
      <c r="H410" s="101">
        <v>8.84</v>
      </c>
      <c r="I410" s="74">
        <v>24.84</v>
      </c>
    </row>
    <row r="411" spans="2:11" s="141" customFormat="1" ht="18" customHeight="1" x14ac:dyDescent="0.25">
      <c r="B411" s="116" t="s">
        <v>134</v>
      </c>
      <c r="C411" s="57" t="s">
        <v>578</v>
      </c>
      <c r="D411" s="117" t="s">
        <v>30</v>
      </c>
      <c r="E411" s="59" t="s">
        <v>576</v>
      </c>
      <c r="F411" s="70">
        <v>41837</v>
      </c>
      <c r="G411" s="54">
        <v>1</v>
      </c>
      <c r="H411" s="61">
        <v>10.319000000000001</v>
      </c>
      <c r="I411" s="62">
        <v>39.033999999999999</v>
      </c>
      <c r="J411" s="3"/>
      <c r="K411" s="3" t="s">
        <v>754</v>
      </c>
    </row>
    <row r="412" spans="2:11" s="141" customFormat="1" ht="18" customHeight="1" x14ac:dyDescent="0.25">
      <c r="B412" s="126" t="s">
        <v>134</v>
      </c>
      <c r="C412" s="71" t="s">
        <v>761</v>
      </c>
      <c r="D412" s="127" t="s">
        <v>30</v>
      </c>
      <c r="E412" s="59" t="s">
        <v>72</v>
      </c>
      <c r="F412" s="181">
        <v>2016</v>
      </c>
      <c r="G412" s="54">
        <v>1</v>
      </c>
      <c r="H412" s="101">
        <v>3.089</v>
      </c>
      <c r="I412" s="74">
        <v>13.6</v>
      </c>
      <c r="J412" s="3"/>
      <c r="K412" s="3"/>
    </row>
    <row r="413" spans="2:11" s="141" customFormat="1" ht="18" customHeight="1" x14ac:dyDescent="0.25">
      <c r="B413" s="126" t="s">
        <v>134</v>
      </c>
      <c r="C413" s="71" t="s">
        <v>762</v>
      </c>
      <c r="D413" s="127" t="s">
        <v>30</v>
      </c>
      <c r="E413" s="59" t="s">
        <v>72</v>
      </c>
      <c r="F413" s="181">
        <v>2016</v>
      </c>
      <c r="G413" s="54">
        <v>1</v>
      </c>
      <c r="H413" s="101">
        <v>15.013</v>
      </c>
      <c r="I413" s="74">
        <v>45.05</v>
      </c>
      <c r="J413" s="3"/>
      <c r="K413" s="3"/>
    </row>
    <row r="414" spans="2:11" s="141" customFormat="1" ht="18" customHeight="1" x14ac:dyDescent="0.25">
      <c r="B414" s="142" t="s">
        <v>134</v>
      </c>
      <c r="C414" s="138" t="s">
        <v>789</v>
      </c>
      <c r="D414" s="143" t="s">
        <v>30</v>
      </c>
      <c r="E414" s="85" t="s">
        <v>72</v>
      </c>
      <c r="F414" s="86">
        <v>42888</v>
      </c>
      <c r="G414" s="87">
        <v>1</v>
      </c>
      <c r="H414" s="129">
        <v>17.38</v>
      </c>
      <c r="I414" s="104">
        <v>42.33</v>
      </c>
      <c r="J414" s="3"/>
      <c r="K414" s="3"/>
    </row>
    <row r="415" spans="2:11" ht="18" customHeight="1" x14ac:dyDescent="0.25">
      <c r="B415" s="113" t="s">
        <v>135</v>
      </c>
      <c r="C415" s="66" t="s">
        <v>178</v>
      </c>
      <c r="D415" s="114" t="s">
        <v>54</v>
      </c>
      <c r="E415" s="59" t="s">
        <v>72</v>
      </c>
      <c r="F415" s="145">
        <v>1961</v>
      </c>
      <c r="G415" s="54">
        <v>1</v>
      </c>
      <c r="H415" s="182">
        <v>24.94</v>
      </c>
      <c r="I415" s="146">
        <v>110</v>
      </c>
    </row>
    <row r="416" spans="2:11" ht="18" customHeight="1" x14ac:dyDescent="0.25">
      <c r="B416" s="113" t="s">
        <v>135</v>
      </c>
      <c r="C416" s="57" t="s">
        <v>199</v>
      </c>
      <c r="D416" s="114" t="s">
        <v>54</v>
      </c>
      <c r="E416" s="59" t="s">
        <v>72</v>
      </c>
      <c r="F416" s="70">
        <v>41460</v>
      </c>
      <c r="G416" s="54">
        <v>1</v>
      </c>
      <c r="H416" s="61">
        <v>29.303999999999998</v>
      </c>
      <c r="I416" s="62">
        <v>109</v>
      </c>
    </row>
    <row r="417" spans="2:9" ht="18" customHeight="1" x14ac:dyDescent="0.25">
      <c r="B417" s="113" t="s">
        <v>135</v>
      </c>
      <c r="C417" s="71" t="s">
        <v>487</v>
      </c>
      <c r="D417" s="114" t="s">
        <v>54</v>
      </c>
      <c r="E417" s="59" t="s">
        <v>72</v>
      </c>
      <c r="F417" s="70">
        <v>41258</v>
      </c>
      <c r="G417" s="54">
        <v>1</v>
      </c>
      <c r="H417" s="72">
        <v>4.42</v>
      </c>
      <c r="I417" s="73">
        <v>13.65</v>
      </c>
    </row>
    <row r="418" spans="2:9" s="3" customFormat="1" ht="18" customHeight="1" x14ac:dyDescent="0.25">
      <c r="B418" s="113" t="s">
        <v>135</v>
      </c>
      <c r="C418" s="57" t="s">
        <v>402</v>
      </c>
      <c r="D418" s="114" t="s">
        <v>54</v>
      </c>
      <c r="E418" s="59" t="s">
        <v>72</v>
      </c>
      <c r="F418" s="60">
        <v>2010</v>
      </c>
      <c r="G418" s="54">
        <v>1</v>
      </c>
      <c r="H418" s="61">
        <v>91.4</v>
      </c>
      <c r="I418" s="74">
        <v>360</v>
      </c>
    </row>
    <row r="419" spans="2:9" ht="18" customHeight="1" x14ac:dyDescent="0.25">
      <c r="B419" s="113" t="s">
        <v>135</v>
      </c>
      <c r="C419" s="57" t="s">
        <v>285</v>
      </c>
      <c r="D419" s="114" t="s">
        <v>54</v>
      </c>
      <c r="E419" s="59" t="s">
        <v>72</v>
      </c>
      <c r="F419" s="79">
        <v>40688</v>
      </c>
      <c r="G419" s="54">
        <v>1</v>
      </c>
      <c r="H419" s="72">
        <v>25.2</v>
      </c>
      <c r="I419" s="73">
        <v>126</v>
      </c>
    </row>
    <row r="420" spans="2:9" ht="18" customHeight="1" x14ac:dyDescent="0.25">
      <c r="B420" s="113" t="s">
        <v>135</v>
      </c>
      <c r="C420" s="57" t="s">
        <v>426</v>
      </c>
      <c r="D420" s="114" t="s">
        <v>54</v>
      </c>
      <c r="E420" s="59" t="s">
        <v>72</v>
      </c>
      <c r="F420" s="60">
        <v>2010</v>
      </c>
      <c r="G420" s="54">
        <v>1</v>
      </c>
      <c r="H420" s="61">
        <v>9.5</v>
      </c>
      <c r="I420" s="74">
        <v>40</v>
      </c>
    </row>
    <row r="421" spans="2:9" ht="18" customHeight="1" x14ac:dyDescent="0.25">
      <c r="B421" s="113" t="s">
        <v>135</v>
      </c>
      <c r="C421" s="57" t="s">
        <v>530</v>
      </c>
      <c r="D421" s="114" t="s">
        <v>54</v>
      </c>
      <c r="E421" s="59" t="s">
        <v>72</v>
      </c>
      <c r="F421" s="60">
        <v>2010</v>
      </c>
      <c r="G421" s="54">
        <v>1</v>
      </c>
      <c r="H421" s="61">
        <v>62.15</v>
      </c>
      <c r="I421" s="74">
        <v>156</v>
      </c>
    </row>
    <row r="422" spans="2:9" ht="18" customHeight="1" x14ac:dyDescent="0.25">
      <c r="B422" s="113" t="s">
        <v>135</v>
      </c>
      <c r="C422" s="57" t="s">
        <v>531</v>
      </c>
      <c r="D422" s="114" t="s">
        <v>54</v>
      </c>
      <c r="E422" s="59" t="s">
        <v>72</v>
      </c>
      <c r="F422" s="70">
        <v>41541</v>
      </c>
      <c r="G422" s="54">
        <v>1</v>
      </c>
      <c r="H422" s="61">
        <v>19.690000000000001</v>
      </c>
      <c r="I422" s="74">
        <v>100.646</v>
      </c>
    </row>
    <row r="423" spans="2:9" ht="18" customHeight="1" x14ac:dyDescent="0.25">
      <c r="B423" s="113" t="s">
        <v>135</v>
      </c>
      <c r="C423" s="57" t="s">
        <v>383</v>
      </c>
      <c r="D423" s="114" t="s">
        <v>54</v>
      </c>
      <c r="E423" s="59" t="s">
        <v>72</v>
      </c>
      <c r="F423" s="70">
        <f>F422</f>
        <v>41541</v>
      </c>
      <c r="G423" s="54">
        <v>1</v>
      </c>
      <c r="H423" s="101">
        <v>40.24</v>
      </c>
      <c r="I423" s="74">
        <v>180</v>
      </c>
    </row>
    <row r="424" spans="2:9" ht="18" customHeight="1" x14ac:dyDescent="0.25">
      <c r="B424" s="116" t="s">
        <v>135</v>
      </c>
      <c r="C424" s="57" t="s">
        <v>574</v>
      </c>
      <c r="D424" s="117" t="s">
        <v>54</v>
      </c>
      <c r="E424" s="59" t="s">
        <v>576</v>
      </c>
      <c r="F424" s="70">
        <v>41927</v>
      </c>
      <c r="G424" s="54">
        <v>1</v>
      </c>
      <c r="H424" s="61">
        <v>2.36</v>
      </c>
      <c r="I424" s="62">
        <v>9.66</v>
      </c>
    </row>
    <row r="425" spans="2:9" s="3" customFormat="1" ht="18" customHeight="1" x14ac:dyDescent="0.25">
      <c r="B425" s="116" t="s">
        <v>135</v>
      </c>
      <c r="C425" s="57" t="s">
        <v>575</v>
      </c>
      <c r="D425" s="117" t="s">
        <v>54</v>
      </c>
      <c r="E425" s="59" t="s">
        <v>576</v>
      </c>
      <c r="F425" s="70">
        <v>41992</v>
      </c>
      <c r="G425" s="54">
        <v>1</v>
      </c>
      <c r="H425" s="61">
        <v>8.82</v>
      </c>
      <c r="I425" s="62">
        <v>32.543999999999997</v>
      </c>
    </row>
    <row r="426" spans="2:9" ht="18" customHeight="1" x14ac:dyDescent="0.25">
      <c r="B426" s="116" t="s">
        <v>135</v>
      </c>
      <c r="C426" s="57" t="s">
        <v>562</v>
      </c>
      <c r="D426" s="117" t="s">
        <v>54</v>
      </c>
      <c r="E426" s="59" t="s">
        <v>576</v>
      </c>
      <c r="F426" s="70">
        <v>41836</v>
      </c>
      <c r="G426" s="54">
        <v>1</v>
      </c>
      <c r="H426" s="61">
        <v>13.5</v>
      </c>
      <c r="I426" s="62">
        <v>46.89</v>
      </c>
    </row>
    <row r="427" spans="2:9" s="3" customFormat="1" ht="18" customHeight="1" x14ac:dyDescent="0.25">
      <c r="B427" s="116" t="s">
        <v>135</v>
      </c>
      <c r="C427" s="57" t="s">
        <v>570</v>
      </c>
      <c r="D427" s="117" t="s">
        <v>54</v>
      </c>
      <c r="E427" s="59" t="s">
        <v>576</v>
      </c>
      <c r="F427" s="70">
        <v>42004</v>
      </c>
      <c r="G427" s="54">
        <v>1</v>
      </c>
      <c r="H427" s="61">
        <v>3.72</v>
      </c>
      <c r="I427" s="62">
        <v>14.47</v>
      </c>
    </row>
    <row r="428" spans="2:9" s="3" customFormat="1" ht="18" customHeight="1" x14ac:dyDescent="0.25">
      <c r="B428" s="116" t="s">
        <v>135</v>
      </c>
      <c r="C428" s="57" t="s">
        <v>763</v>
      </c>
      <c r="D428" s="117" t="s">
        <v>54</v>
      </c>
      <c r="E428" s="59" t="s">
        <v>576</v>
      </c>
      <c r="F428" s="60">
        <v>2016</v>
      </c>
      <c r="G428" s="54">
        <v>1</v>
      </c>
      <c r="H428" s="61">
        <v>7.6</v>
      </c>
      <c r="I428" s="62">
        <v>34.54</v>
      </c>
    </row>
    <row r="429" spans="2:9" ht="18" customHeight="1" x14ac:dyDescent="0.25">
      <c r="B429" s="139" t="s">
        <v>112</v>
      </c>
      <c r="C429" s="66" t="s">
        <v>153</v>
      </c>
      <c r="D429" s="140" t="s">
        <v>9</v>
      </c>
      <c r="E429" s="59" t="s">
        <v>72</v>
      </c>
      <c r="F429" s="98">
        <v>1984</v>
      </c>
      <c r="G429" s="54">
        <v>1</v>
      </c>
      <c r="H429" s="99">
        <v>0.29099999999999998</v>
      </c>
      <c r="I429" s="100">
        <v>1</v>
      </c>
    </row>
    <row r="430" spans="2:9" ht="18" customHeight="1" x14ac:dyDescent="0.25">
      <c r="B430" s="139" t="s">
        <v>112</v>
      </c>
      <c r="C430" s="57" t="s">
        <v>211</v>
      </c>
      <c r="D430" s="140" t="s">
        <v>9</v>
      </c>
      <c r="E430" s="59" t="s">
        <v>72</v>
      </c>
      <c r="F430" s="60">
        <v>2010</v>
      </c>
      <c r="G430" s="54">
        <v>1</v>
      </c>
      <c r="H430" s="61">
        <v>12.41</v>
      </c>
      <c r="I430" s="74">
        <v>45.76</v>
      </c>
    </row>
    <row r="431" spans="2:9" ht="18" customHeight="1" x14ac:dyDescent="0.25">
      <c r="B431" s="139" t="s">
        <v>112</v>
      </c>
      <c r="C431" s="71" t="s">
        <v>391</v>
      </c>
      <c r="D431" s="140" t="s">
        <v>9</v>
      </c>
      <c r="E431" s="59" t="s">
        <v>72</v>
      </c>
      <c r="F431" s="79">
        <v>41137</v>
      </c>
      <c r="G431" s="54">
        <v>1</v>
      </c>
      <c r="H431" s="72">
        <v>32.409999999999997</v>
      </c>
      <c r="I431" s="74">
        <v>77.66</v>
      </c>
    </row>
    <row r="432" spans="2:9" ht="18" customHeight="1" x14ac:dyDescent="0.25">
      <c r="B432" s="139" t="s">
        <v>112</v>
      </c>
      <c r="C432" s="57" t="s">
        <v>226</v>
      </c>
      <c r="D432" s="140" t="s">
        <v>9</v>
      </c>
      <c r="E432" s="59" t="s">
        <v>72</v>
      </c>
      <c r="F432" s="60">
        <v>2008</v>
      </c>
      <c r="G432" s="54">
        <v>1</v>
      </c>
      <c r="H432" s="61">
        <v>11</v>
      </c>
      <c r="I432" s="62">
        <v>47.33</v>
      </c>
    </row>
    <row r="433" spans="2:9" ht="18" customHeight="1" x14ac:dyDescent="0.25">
      <c r="B433" s="139" t="s">
        <v>112</v>
      </c>
      <c r="C433" s="57" t="s">
        <v>228</v>
      </c>
      <c r="D433" s="140" t="s">
        <v>9</v>
      </c>
      <c r="E433" s="59" t="s">
        <v>72</v>
      </c>
      <c r="F433" s="60">
        <v>2009</v>
      </c>
      <c r="G433" s="54">
        <v>1</v>
      </c>
      <c r="H433" s="61">
        <v>16.206</v>
      </c>
      <c r="I433" s="62">
        <v>59.927999999999997</v>
      </c>
    </row>
    <row r="434" spans="2:9" s="3" customFormat="1" ht="18" customHeight="1" x14ac:dyDescent="0.25">
      <c r="B434" s="139" t="s">
        <v>112</v>
      </c>
      <c r="C434" s="71" t="s">
        <v>237</v>
      </c>
      <c r="D434" s="140" t="s">
        <v>9</v>
      </c>
      <c r="E434" s="59" t="s">
        <v>72</v>
      </c>
      <c r="F434" s="70">
        <v>41382</v>
      </c>
      <c r="G434" s="54">
        <v>1</v>
      </c>
      <c r="H434" s="101">
        <v>7.77</v>
      </c>
      <c r="I434" s="74">
        <v>31.17</v>
      </c>
    </row>
    <row r="435" spans="2:9" ht="18" customHeight="1" x14ac:dyDescent="0.25">
      <c r="B435" s="139" t="s">
        <v>112</v>
      </c>
      <c r="C435" s="57" t="s">
        <v>249</v>
      </c>
      <c r="D435" s="140" t="s">
        <v>9</v>
      </c>
      <c r="E435" s="59" t="s">
        <v>72</v>
      </c>
      <c r="F435" s="70">
        <v>41348</v>
      </c>
      <c r="G435" s="54">
        <v>1</v>
      </c>
      <c r="H435" s="61">
        <v>19.04</v>
      </c>
      <c r="I435" s="74">
        <v>35.79</v>
      </c>
    </row>
    <row r="436" spans="2:9" s="3" customFormat="1" ht="18" customHeight="1" x14ac:dyDescent="0.25">
      <c r="B436" s="139" t="s">
        <v>112</v>
      </c>
      <c r="C436" s="57" t="s">
        <v>257</v>
      </c>
      <c r="D436" s="140" t="s">
        <v>9</v>
      </c>
      <c r="E436" s="59" t="s">
        <v>72</v>
      </c>
      <c r="F436" s="70">
        <v>40458</v>
      </c>
      <c r="G436" s="54">
        <v>1</v>
      </c>
      <c r="H436" s="61">
        <v>22.5</v>
      </c>
      <c r="I436" s="74">
        <v>86.97</v>
      </c>
    </row>
    <row r="437" spans="2:9" ht="18" customHeight="1" x14ac:dyDescent="0.25">
      <c r="B437" s="139" t="s">
        <v>112</v>
      </c>
      <c r="C437" s="57" t="s">
        <v>258</v>
      </c>
      <c r="D437" s="140" t="s">
        <v>9</v>
      </c>
      <c r="E437" s="59" t="s">
        <v>72</v>
      </c>
      <c r="F437" s="70">
        <v>40333</v>
      </c>
      <c r="G437" s="54">
        <v>1</v>
      </c>
      <c r="H437" s="61">
        <v>45</v>
      </c>
      <c r="I437" s="74">
        <v>125</v>
      </c>
    </row>
    <row r="438" spans="2:9" ht="18" customHeight="1" x14ac:dyDescent="0.25">
      <c r="B438" s="139" t="s">
        <v>112</v>
      </c>
      <c r="C438" s="57" t="s">
        <v>508</v>
      </c>
      <c r="D438" s="140" t="s">
        <v>9</v>
      </c>
      <c r="E438" s="59" t="s">
        <v>72</v>
      </c>
      <c r="F438" s="60">
        <v>2009</v>
      </c>
      <c r="G438" s="54">
        <v>1</v>
      </c>
      <c r="H438" s="61">
        <v>8.48</v>
      </c>
      <c r="I438" s="62">
        <v>32.47</v>
      </c>
    </row>
    <row r="439" spans="2:9" s="3" customFormat="1" ht="18" customHeight="1" x14ac:dyDescent="0.25">
      <c r="B439" s="139" t="s">
        <v>112</v>
      </c>
      <c r="C439" s="57" t="s">
        <v>324</v>
      </c>
      <c r="D439" s="140" t="s">
        <v>9</v>
      </c>
      <c r="E439" s="59" t="s">
        <v>72</v>
      </c>
      <c r="F439" s="128">
        <v>2010</v>
      </c>
      <c r="G439" s="54">
        <v>1</v>
      </c>
      <c r="H439" s="101">
        <v>24.2</v>
      </c>
      <c r="I439" s="62">
        <v>57.3</v>
      </c>
    </row>
    <row r="440" spans="2:9" ht="18" customHeight="1" x14ac:dyDescent="0.25">
      <c r="B440" s="139" t="s">
        <v>112</v>
      </c>
      <c r="C440" s="71" t="s">
        <v>335</v>
      </c>
      <c r="D440" s="140" t="s">
        <v>9</v>
      </c>
      <c r="E440" s="59" t="s">
        <v>72</v>
      </c>
      <c r="F440" s="70">
        <v>41015</v>
      </c>
      <c r="G440" s="54">
        <v>1</v>
      </c>
      <c r="H440" s="101">
        <v>26.6</v>
      </c>
      <c r="I440" s="74">
        <v>58.49</v>
      </c>
    </row>
    <row r="441" spans="2:9" ht="18" customHeight="1" x14ac:dyDescent="0.25">
      <c r="B441" s="139" t="s">
        <v>112</v>
      </c>
      <c r="C441" s="57" t="s">
        <v>377</v>
      </c>
      <c r="D441" s="140" t="s">
        <v>9</v>
      </c>
      <c r="E441" s="59" t="s">
        <v>72</v>
      </c>
      <c r="F441" s="70">
        <v>41523</v>
      </c>
      <c r="G441" s="54">
        <v>1</v>
      </c>
      <c r="H441" s="61">
        <v>4.67</v>
      </c>
      <c r="I441" s="74">
        <v>20.87</v>
      </c>
    </row>
    <row r="442" spans="2:9" ht="18" customHeight="1" x14ac:dyDescent="0.25">
      <c r="B442" s="139" t="s">
        <v>112</v>
      </c>
      <c r="C442" s="57" t="s">
        <v>714</v>
      </c>
      <c r="D442" s="140" t="s">
        <v>9</v>
      </c>
      <c r="E442" s="59" t="s">
        <v>69</v>
      </c>
      <c r="F442" s="70">
        <v>42348</v>
      </c>
      <c r="G442" s="54">
        <v>1</v>
      </c>
      <c r="H442" s="61">
        <v>332.18</v>
      </c>
      <c r="I442" s="74">
        <v>1026</v>
      </c>
    </row>
    <row r="443" spans="2:9" ht="18" customHeight="1" x14ac:dyDescent="0.25">
      <c r="B443" s="139" t="s">
        <v>112</v>
      </c>
      <c r="C443" s="57" t="s">
        <v>715</v>
      </c>
      <c r="D443" s="140" t="s">
        <v>9</v>
      </c>
      <c r="E443" s="59" t="s">
        <v>72</v>
      </c>
      <c r="F443" s="70">
        <v>42306</v>
      </c>
      <c r="G443" s="54">
        <v>1</v>
      </c>
      <c r="H443" s="61">
        <v>1.9550000000000001</v>
      </c>
      <c r="I443" s="74">
        <v>6.65</v>
      </c>
    </row>
    <row r="444" spans="2:9" ht="18" customHeight="1" x14ac:dyDescent="0.25">
      <c r="B444" s="139" t="s">
        <v>112</v>
      </c>
      <c r="C444" s="57" t="s">
        <v>764</v>
      </c>
      <c r="D444" s="140" t="s">
        <v>9</v>
      </c>
      <c r="E444" s="59" t="s">
        <v>72</v>
      </c>
      <c r="F444" s="60">
        <v>2016</v>
      </c>
      <c r="G444" s="54">
        <v>1</v>
      </c>
      <c r="H444" s="61">
        <v>9.782</v>
      </c>
      <c r="I444" s="74">
        <v>32.96</v>
      </c>
    </row>
    <row r="445" spans="2:9" ht="18" customHeight="1" x14ac:dyDescent="0.25">
      <c r="B445" s="139" t="s">
        <v>112</v>
      </c>
      <c r="C445" s="57" t="s">
        <v>766</v>
      </c>
      <c r="D445" s="140" t="s">
        <v>9</v>
      </c>
      <c r="E445" s="59" t="s">
        <v>72</v>
      </c>
      <c r="F445" s="60">
        <v>2016</v>
      </c>
      <c r="G445" s="54">
        <v>1</v>
      </c>
      <c r="H445" s="61">
        <v>15.02</v>
      </c>
      <c r="I445" s="74">
        <v>40.119999999999997</v>
      </c>
    </row>
    <row r="446" spans="2:9" ht="18" customHeight="1" x14ac:dyDescent="0.25">
      <c r="B446" s="139" t="s">
        <v>112</v>
      </c>
      <c r="C446" s="57" t="s">
        <v>765</v>
      </c>
      <c r="D446" s="140" t="s">
        <v>9</v>
      </c>
      <c r="E446" s="59" t="s">
        <v>72</v>
      </c>
      <c r="F446" s="60">
        <v>2016</v>
      </c>
      <c r="G446" s="54">
        <v>1</v>
      </c>
      <c r="H446" s="61">
        <v>6.2</v>
      </c>
      <c r="I446" s="74">
        <v>20.149999999999999</v>
      </c>
    </row>
    <row r="447" spans="2:9" ht="18" customHeight="1" x14ac:dyDescent="0.25">
      <c r="B447" s="139" t="s">
        <v>112</v>
      </c>
      <c r="C447" s="57" t="s">
        <v>767</v>
      </c>
      <c r="D447" s="140" t="s">
        <v>9</v>
      </c>
      <c r="E447" s="59" t="s">
        <v>72</v>
      </c>
      <c r="F447" s="60">
        <v>2016</v>
      </c>
      <c r="G447" s="54">
        <v>1</v>
      </c>
      <c r="H447" s="61">
        <v>7.1</v>
      </c>
      <c r="I447" s="74">
        <v>21.46</v>
      </c>
    </row>
    <row r="448" spans="2:9" ht="18" customHeight="1" x14ac:dyDescent="0.25">
      <c r="B448" s="147" t="s">
        <v>112</v>
      </c>
      <c r="C448" s="83" t="s">
        <v>790</v>
      </c>
      <c r="D448" s="148" t="s">
        <v>9</v>
      </c>
      <c r="E448" s="85" t="s">
        <v>72</v>
      </c>
      <c r="F448" s="86">
        <v>43035</v>
      </c>
      <c r="G448" s="87">
        <v>1</v>
      </c>
      <c r="H448" s="88">
        <v>14.52</v>
      </c>
      <c r="I448" s="104">
        <v>50.83</v>
      </c>
    </row>
    <row r="449" spans="2:9" ht="18" customHeight="1" x14ac:dyDescent="0.25">
      <c r="B449" s="147" t="s">
        <v>112</v>
      </c>
      <c r="C449" s="83" t="s">
        <v>791</v>
      </c>
      <c r="D449" s="148" t="s">
        <v>9</v>
      </c>
      <c r="E449" s="85" t="s">
        <v>72</v>
      </c>
      <c r="F449" s="86">
        <v>43049</v>
      </c>
      <c r="G449" s="87">
        <v>1</v>
      </c>
      <c r="H449" s="88">
        <v>7.9</v>
      </c>
      <c r="I449" s="104">
        <v>24.03</v>
      </c>
    </row>
    <row r="450" spans="2:9" ht="18" customHeight="1" x14ac:dyDescent="0.25">
      <c r="B450" s="147" t="s">
        <v>112</v>
      </c>
      <c r="C450" s="83" t="s">
        <v>792</v>
      </c>
      <c r="D450" s="148" t="s">
        <v>9</v>
      </c>
      <c r="E450" s="85" t="s">
        <v>72</v>
      </c>
      <c r="F450" s="86">
        <v>43039</v>
      </c>
      <c r="G450" s="87">
        <v>1</v>
      </c>
      <c r="H450" s="88">
        <v>25.634</v>
      </c>
      <c r="I450" s="104">
        <v>81.72</v>
      </c>
    </row>
    <row r="451" spans="2:9" ht="18" customHeight="1" x14ac:dyDescent="0.25">
      <c r="B451" s="102" t="s">
        <v>113</v>
      </c>
      <c r="C451" s="57" t="s">
        <v>473</v>
      </c>
      <c r="D451" s="57" t="s">
        <v>31</v>
      </c>
      <c r="E451" s="59" t="s">
        <v>69</v>
      </c>
      <c r="F451" s="60">
        <v>2008</v>
      </c>
      <c r="G451" s="54">
        <v>1</v>
      </c>
      <c r="H451" s="101">
        <v>101.94</v>
      </c>
      <c r="I451" s="74">
        <v>315</v>
      </c>
    </row>
    <row r="452" spans="2:9" ht="18" customHeight="1" x14ac:dyDescent="0.25">
      <c r="B452" s="102" t="s">
        <v>113</v>
      </c>
      <c r="C452" s="57" t="s">
        <v>224</v>
      </c>
      <c r="D452" s="57" t="s">
        <v>31</v>
      </c>
      <c r="E452" s="59" t="s">
        <v>72</v>
      </c>
      <c r="F452" s="70">
        <v>41060</v>
      </c>
      <c r="G452" s="54">
        <v>1</v>
      </c>
      <c r="H452" s="61">
        <v>68.861999999999995</v>
      </c>
      <c r="I452" s="62">
        <v>192</v>
      </c>
    </row>
    <row r="453" spans="2:9" ht="18" customHeight="1" x14ac:dyDescent="0.25">
      <c r="B453" s="102" t="s">
        <v>113</v>
      </c>
      <c r="C453" s="57" t="s">
        <v>246</v>
      </c>
      <c r="D453" s="57" t="s">
        <v>31</v>
      </c>
      <c r="E453" s="59" t="s">
        <v>72</v>
      </c>
      <c r="F453" s="70">
        <v>41435</v>
      </c>
      <c r="G453" s="54">
        <v>1</v>
      </c>
      <c r="H453" s="61">
        <v>13</v>
      </c>
      <c r="I453" s="74">
        <v>45</v>
      </c>
    </row>
    <row r="454" spans="2:9" ht="18" customHeight="1" x14ac:dyDescent="0.25">
      <c r="B454" s="102" t="s">
        <v>113</v>
      </c>
      <c r="C454" s="71" t="s">
        <v>265</v>
      </c>
      <c r="D454" s="57" t="s">
        <v>31</v>
      </c>
      <c r="E454" s="59" t="s">
        <v>72</v>
      </c>
      <c r="F454" s="79">
        <v>41213</v>
      </c>
      <c r="G454" s="54">
        <v>1</v>
      </c>
      <c r="H454" s="72">
        <v>19.75</v>
      </c>
      <c r="I454" s="73">
        <v>36</v>
      </c>
    </row>
    <row r="455" spans="2:9" ht="18" customHeight="1" x14ac:dyDescent="0.25">
      <c r="B455" s="102" t="s">
        <v>113</v>
      </c>
      <c r="C455" s="71" t="s">
        <v>276</v>
      </c>
      <c r="D455" s="57" t="s">
        <v>31</v>
      </c>
      <c r="E455" s="59" t="s">
        <v>72</v>
      </c>
      <c r="F455" s="70">
        <v>41515</v>
      </c>
      <c r="G455" s="54">
        <v>1</v>
      </c>
      <c r="H455" s="61">
        <v>13.58</v>
      </c>
      <c r="I455" s="74">
        <v>32.07</v>
      </c>
    </row>
    <row r="456" spans="2:9" ht="18" customHeight="1" x14ac:dyDescent="0.25">
      <c r="B456" s="102" t="s">
        <v>113</v>
      </c>
      <c r="C456" s="57" t="s">
        <v>317</v>
      </c>
      <c r="D456" s="57" t="s">
        <v>31</v>
      </c>
      <c r="E456" s="59" t="s">
        <v>72</v>
      </c>
      <c r="F456" s="70">
        <v>41467</v>
      </c>
      <c r="G456" s="54">
        <v>1</v>
      </c>
      <c r="H456" s="72">
        <v>14.66</v>
      </c>
      <c r="I456" s="73">
        <v>60</v>
      </c>
    </row>
    <row r="457" spans="2:9" ht="18" customHeight="1" x14ac:dyDescent="0.25">
      <c r="B457" s="102" t="s">
        <v>113</v>
      </c>
      <c r="C457" s="57" t="s">
        <v>518</v>
      </c>
      <c r="D457" s="57" t="s">
        <v>31</v>
      </c>
      <c r="E457" s="59" t="s">
        <v>72</v>
      </c>
      <c r="F457" s="70">
        <v>41354</v>
      </c>
      <c r="G457" s="54">
        <v>1</v>
      </c>
      <c r="H457" s="61">
        <v>6.63</v>
      </c>
      <c r="I457" s="62">
        <v>30</v>
      </c>
    </row>
    <row r="458" spans="2:9" ht="18" customHeight="1" x14ac:dyDescent="0.25">
      <c r="B458" s="116" t="s">
        <v>113</v>
      </c>
      <c r="C458" s="57" t="s">
        <v>539</v>
      </c>
      <c r="D458" s="117" t="s">
        <v>31</v>
      </c>
      <c r="E458" s="59" t="s">
        <v>72</v>
      </c>
      <c r="F458" s="70">
        <v>41794</v>
      </c>
      <c r="G458" s="54">
        <v>1</v>
      </c>
      <c r="H458" s="61">
        <v>0.495</v>
      </c>
      <c r="I458" s="62">
        <v>1.5</v>
      </c>
    </row>
    <row r="459" spans="2:9" ht="18" customHeight="1" x14ac:dyDescent="0.25">
      <c r="B459" s="139" t="s">
        <v>114</v>
      </c>
      <c r="C459" s="71" t="s">
        <v>469</v>
      </c>
      <c r="D459" s="140" t="s">
        <v>27</v>
      </c>
      <c r="E459" s="59" t="s">
        <v>72</v>
      </c>
      <c r="F459" s="60">
        <v>2006</v>
      </c>
      <c r="G459" s="54">
        <v>1</v>
      </c>
      <c r="H459" s="61">
        <v>27.27</v>
      </c>
      <c r="I459" s="74">
        <v>86.39</v>
      </c>
    </row>
    <row r="460" spans="2:9" ht="18" customHeight="1" x14ac:dyDescent="0.25">
      <c r="B460" s="139" t="s">
        <v>114</v>
      </c>
      <c r="C460" s="71" t="s">
        <v>474</v>
      </c>
      <c r="D460" s="140" t="s">
        <v>27</v>
      </c>
      <c r="E460" s="59" t="s">
        <v>72</v>
      </c>
      <c r="F460" s="70">
        <v>41257</v>
      </c>
      <c r="G460" s="54">
        <v>1</v>
      </c>
      <c r="H460" s="72">
        <v>16.32</v>
      </c>
      <c r="I460" s="73">
        <v>42.14</v>
      </c>
    </row>
    <row r="461" spans="2:9" ht="18" customHeight="1" x14ac:dyDescent="0.25">
      <c r="B461" s="139" t="s">
        <v>114</v>
      </c>
      <c r="C461" s="71" t="s">
        <v>418</v>
      </c>
      <c r="D461" s="140" t="s">
        <v>27</v>
      </c>
      <c r="E461" s="59" t="s">
        <v>72</v>
      </c>
      <c r="F461" s="79">
        <v>41167</v>
      </c>
      <c r="G461" s="54">
        <v>1</v>
      </c>
      <c r="H461" s="131">
        <v>3.6579999999999999</v>
      </c>
      <c r="I461" s="132">
        <v>11</v>
      </c>
    </row>
    <row r="462" spans="2:9" ht="18" customHeight="1" x14ac:dyDescent="0.25">
      <c r="B462" s="139" t="s">
        <v>114</v>
      </c>
      <c r="C462" s="71" t="s">
        <v>260</v>
      </c>
      <c r="D462" s="140" t="s">
        <v>27</v>
      </c>
      <c r="E462" s="59" t="s">
        <v>72</v>
      </c>
      <c r="F462" s="70">
        <v>41205</v>
      </c>
      <c r="G462" s="54">
        <v>1</v>
      </c>
      <c r="H462" s="61">
        <v>9.33</v>
      </c>
      <c r="I462" s="62">
        <v>42.42</v>
      </c>
    </row>
    <row r="463" spans="2:9" ht="18" customHeight="1" x14ac:dyDescent="0.25">
      <c r="B463" s="139" t="s">
        <v>114</v>
      </c>
      <c r="C463" s="57" t="s">
        <v>268</v>
      </c>
      <c r="D463" s="140" t="s">
        <v>27</v>
      </c>
      <c r="E463" s="59" t="s">
        <v>72</v>
      </c>
      <c r="F463" s="79">
        <v>41425</v>
      </c>
      <c r="G463" s="54">
        <v>1</v>
      </c>
      <c r="H463" s="61">
        <v>6.8659999999999997</v>
      </c>
      <c r="I463" s="62">
        <v>25.8</v>
      </c>
    </row>
    <row r="464" spans="2:9" ht="18" customHeight="1" x14ac:dyDescent="0.25">
      <c r="B464" s="139" t="s">
        <v>114</v>
      </c>
      <c r="C464" s="71" t="s">
        <v>422</v>
      </c>
      <c r="D464" s="140" t="s">
        <v>27</v>
      </c>
      <c r="E464" s="59" t="s">
        <v>69</v>
      </c>
      <c r="F464" s="70">
        <v>40991</v>
      </c>
      <c r="G464" s="54">
        <v>1</v>
      </c>
      <c r="H464" s="101">
        <v>96</v>
      </c>
      <c r="I464" s="74">
        <v>314</v>
      </c>
    </row>
    <row r="465" spans="2:9" ht="18" customHeight="1" x14ac:dyDescent="0.25">
      <c r="B465" s="139" t="s">
        <v>114</v>
      </c>
      <c r="C465" s="57" t="s">
        <v>292</v>
      </c>
      <c r="D465" s="140" t="s">
        <v>27</v>
      </c>
      <c r="E465" s="59" t="s">
        <v>72</v>
      </c>
      <c r="F465" s="60">
        <v>2009</v>
      </c>
      <c r="G465" s="54">
        <v>1</v>
      </c>
      <c r="H465" s="61">
        <v>10.8</v>
      </c>
      <c r="I465" s="62">
        <v>38.56</v>
      </c>
    </row>
    <row r="466" spans="2:9" ht="18" customHeight="1" x14ac:dyDescent="0.25">
      <c r="B466" s="139" t="s">
        <v>114</v>
      </c>
      <c r="C466" s="149" t="s">
        <v>296</v>
      </c>
      <c r="D466" s="140" t="s">
        <v>27</v>
      </c>
      <c r="E466" s="59" t="s">
        <v>72</v>
      </c>
      <c r="F466" s="70">
        <v>40682</v>
      </c>
      <c r="G466" s="54">
        <v>1</v>
      </c>
      <c r="H466" s="72">
        <v>3.84</v>
      </c>
      <c r="I466" s="73">
        <v>21.56</v>
      </c>
    </row>
    <row r="467" spans="2:9" ht="18" customHeight="1" x14ac:dyDescent="0.25">
      <c r="B467" s="139" t="s">
        <v>114</v>
      </c>
      <c r="C467" s="149" t="s">
        <v>511</v>
      </c>
      <c r="D467" s="140" t="s">
        <v>27</v>
      </c>
      <c r="E467" s="59" t="s">
        <v>72</v>
      </c>
      <c r="F467" s="70">
        <v>40697</v>
      </c>
      <c r="G467" s="54">
        <v>1</v>
      </c>
      <c r="H467" s="72">
        <v>3.08</v>
      </c>
      <c r="I467" s="73">
        <v>18.97</v>
      </c>
    </row>
    <row r="468" spans="2:9" ht="18" customHeight="1" x14ac:dyDescent="0.25">
      <c r="B468" s="139" t="s">
        <v>114</v>
      </c>
      <c r="C468" s="149" t="s">
        <v>512</v>
      </c>
      <c r="D468" s="140" t="s">
        <v>27</v>
      </c>
      <c r="E468" s="59" t="s">
        <v>72</v>
      </c>
      <c r="F468" s="70">
        <v>40871</v>
      </c>
      <c r="G468" s="54">
        <v>1</v>
      </c>
      <c r="H468" s="72">
        <v>10.35</v>
      </c>
      <c r="I468" s="73">
        <v>57.76</v>
      </c>
    </row>
    <row r="469" spans="2:9" ht="18" customHeight="1" x14ac:dyDescent="0.25">
      <c r="B469" s="139" t="s">
        <v>114</v>
      </c>
      <c r="C469" s="71" t="s">
        <v>513</v>
      </c>
      <c r="D469" s="140" t="s">
        <v>27</v>
      </c>
      <c r="E469" s="59" t="s">
        <v>72</v>
      </c>
      <c r="F469" s="70">
        <v>40760</v>
      </c>
      <c r="G469" s="54">
        <v>1</v>
      </c>
      <c r="H469" s="72">
        <v>4.5999999999999996</v>
      </c>
      <c r="I469" s="73">
        <v>21.62</v>
      </c>
    </row>
    <row r="470" spans="2:9" ht="18" customHeight="1" x14ac:dyDescent="0.25">
      <c r="B470" s="139" t="s">
        <v>114</v>
      </c>
      <c r="C470" s="57" t="s">
        <v>333</v>
      </c>
      <c r="D470" s="140" t="s">
        <v>27</v>
      </c>
      <c r="E470" s="59" t="s">
        <v>72</v>
      </c>
      <c r="F470" s="79">
        <v>41635</v>
      </c>
      <c r="G470" s="54">
        <v>1</v>
      </c>
      <c r="H470" s="72">
        <v>36.380000000000003</v>
      </c>
      <c r="I470" s="73">
        <v>83.83</v>
      </c>
    </row>
    <row r="471" spans="2:9" ht="18" customHeight="1" x14ac:dyDescent="0.25">
      <c r="B471" s="139" t="s">
        <v>114</v>
      </c>
      <c r="C471" s="71" t="s">
        <v>350</v>
      </c>
      <c r="D471" s="140" t="s">
        <v>27</v>
      </c>
      <c r="E471" s="59" t="s">
        <v>72</v>
      </c>
      <c r="F471" s="70">
        <v>41005</v>
      </c>
      <c r="G471" s="54">
        <v>1</v>
      </c>
      <c r="H471" s="101">
        <v>18</v>
      </c>
      <c r="I471" s="74">
        <v>68.930000000000007</v>
      </c>
    </row>
    <row r="472" spans="2:9" ht="18" customHeight="1" x14ac:dyDescent="0.25">
      <c r="B472" s="139" t="s">
        <v>114</v>
      </c>
      <c r="C472" s="71" t="s">
        <v>529</v>
      </c>
      <c r="D472" s="140" t="s">
        <v>27</v>
      </c>
      <c r="E472" s="59" t="s">
        <v>72</v>
      </c>
      <c r="F472" s="70">
        <v>40999</v>
      </c>
      <c r="G472" s="54">
        <v>1</v>
      </c>
      <c r="H472" s="72">
        <v>16.66</v>
      </c>
      <c r="I472" s="73">
        <v>49.23</v>
      </c>
    </row>
    <row r="473" spans="2:9" s="3" customFormat="1" ht="18" customHeight="1" x14ac:dyDescent="0.25">
      <c r="B473" s="139" t="s">
        <v>114</v>
      </c>
      <c r="C473" s="57" t="s">
        <v>380</v>
      </c>
      <c r="D473" s="140" t="s">
        <v>27</v>
      </c>
      <c r="E473" s="59" t="s">
        <v>72</v>
      </c>
      <c r="F473" s="70">
        <v>41600</v>
      </c>
      <c r="G473" s="54">
        <v>1</v>
      </c>
      <c r="H473" s="61">
        <v>14.9</v>
      </c>
      <c r="I473" s="62">
        <v>41.33</v>
      </c>
    </row>
    <row r="474" spans="2:9" ht="18" customHeight="1" x14ac:dyDescent="0.25">
      <c r="B474" s="139" t="s">
        <v>114</v>
      </c>
      <c r="C474" s="57" t="s">
        <v>455</v>
      </c>
      <c r="D474" s="140" t="s">
        <v>27</v>
      </c>
      <c r="E474" s="59" t="s">
        <v>72</v>
      </c>
      <c r="F474" s="70">
        <v>40829</v>
      </c>
      <c r="G474" s="54">
        <v>1</v>
      </c>
      <c r="H474" s="72">
        <v>21.9</v>
      </c>
      <c r="I474" s="73">
        <v>70</v>
      </c>
    </row>
    <row r="475" spans="2:9" ht="18" customHeight="1" x14ac:dyDescent="0.25">
      <c r="B475" s="116" t="s">
        <v>114</v>
      </c>
      <c r="C475" s="57" t="s">
        <v>543</v>
      </c>
      <c r="D475" s="117" t="s">
        <v>27</v>
      </c>
      <c r="E475" s="59" t="s">
        <v>69</v>
      </c>
      <c r="F475" s="70">
        <v>41789</v>
      </c>
      <c r="G475" s="54">
        <v>1</v>
      </c>
      <c r="H475" s="61">
        <v>244.83</v>
      </c>
      <c r="I475" s="62">
        <v>842.1</v>
      </c>
    </row>
    <row r="476" spans="2:9" ht="18" customHeight="1" x14ac:dyDescent="0.25">
      <c r="B476" s="116" t="s">
        <v>114</v>
      </c>
      <c r="C476" s="57" t="s">
        <v>556</v>
      </c>
      <c r="D476" s="117" t="s">
        <v>27</v>
      </c>
      <c r="E476" s="59" t="s">
        <v>576</v>
      </c>
      <c r="F476" s="70">
        <v>41751</v>
      </c>
      <c r="G476" s="54">
        <v>1</v>
      </c>
      <c r="H476" s="61">
        <v>7.19</v>
      </c>
      <c r="I476" s="62">
        <v>25.22</v>
      </c>
    </row>
    <row r="477" spans="2:9" ht="18" customHeight="1" x14ac:dyDescent="0.25">
      <c r="B477" s="116" t="s">
        <v>114</v>
      </c>
      <c r="C477" s="57" t="s">
        <v>566</v>
      </c>
      <c r="D477" s="117" t="s">
        <v>27</v>
      </c>
      <c r="E477" s="59" t="s">
        <v>576</v>
      </c>
      <c r="F477" s="70">
        <v>41772</v>
      </c>
      <c r="G477" s="54">
        <v>1</v>
      </c>
      <c r="H477" s="61">
        <v>7.39</v>
      </c>
      <c r="I477" s="62">
        <v>14.03</v>
      </c>
    </row>
    <row r="478" spans="2:9" ht="18" customHeight="1" x14ac:dyDescent="0.25">
      <c r="B478" s="116" t="s">
        <v>114</v>
      </c>
      <c r="C478" s="57" t="s">
        <v>716</v>
      </c>
      <c r="D478" s="117" t="s">
        <v>27</v>
      </c>
      <c r="E478" s="59" t="s">
        <v>69</v>
      </c>
      <c r="F478" s="70">
        <v>42250</v>
      </c>
      <c r="G478" s="54">
        <v>1</v>
      </c>
      <c r="H478" s="61">
        <v>121.654</v>
      </c>
      <c r="I478" s="62">
        <v>409</v>
      </c>
    </row>
    <row r="479" spans="2:9" ht="18" customHeight="1" x14ac:dyDescent="0.25">
      <c r="B479" s="116" t="s">
        <v>114</v>
      </c>
      <c r="C479" s="57" t="s">
        <v>717</v>
      </c>
      <c r="D479" s="117" t="s">
        <v>27</v>
      </c>
      <c r="E479" s="59" t="s">
        <v>72</v>
      </c>
      <c r="F479" s="70">
        <v>42357</v>
      </c>
      <c r="G479" s="54">
        <v>1</v>
      </c>
      <c r="H479" s="61">
        <v>13.6</v>
      </c>
      <c r="I479" s="62">
        <v>37.159999999999997</v>
      </c>
    </row>
    <row r="480" spans="2:9" ht="18" customHeight="1" x14ac:dyDescent="0.25">
      <c r="B480" s="116" t="s">
        <v>114</v>
      </c>
      <c r="C480" s="57" t="s">
        <v>718</v>
      </c>
      <c r="D480" s="117" t="s">
        <v>27</v>
      </c>
      <c r="E480" s="59" t="s">
        <v>72</v>
      </c>
      <c r="F480" s="70">
        <v>42069</v>
      </c>
      <c r="G480" s="54">
        <v>1</v>
      </c>
      <c r="H480" s="61">
        <v>11.7</v>
      </c>
      <c r="I480" s="62">
        <v>33.08</v>
      </c>
    </row>
    <row r="481" spans="2:9" ht="18" customHeight="1" x14ac:dyDescent="0.25">
      <c r="B481" s="116" t="s">
        <v>114</v>
      </c>
      <c r="C481" s="57" t="s">
        <v>719</v>
      </c>
      <c r="D481" s="117" t="s">
        <v>27</v>
      </c>
      <c r="E481" s="59" t="s">
        <v>72</v>
      </c>
      <c r="F481" s="70">
        <v>42103</v>
      </c>
      <c r="G481" s="54">
        <v>1</v>
      </c>
      <c r="H481" s="61">
        <v>6.93</v>
      </c>
      <c r="I481" s="62">
        <v>19.190000000000001</v>
      </c>
    </row>
    <row r="482" spans="2:9" ht="18" customHeight="1" x14ac:dyDescent="0.25">
      <c r="B482" s="116" t="s">
        <v>114</v>
      </c>
      <c r="C482" s="57" t="s">
        <v>720</v>
      </c>
      <c r="D482" s="117" t="s">
        <v>27</v>
      </c>
      <c r="E482" s="59" t="s">
        <v>72</v>
      </c>
      <c r="F482" s="118">
        <v>1960</v>
      </c>
      <c r="G482" s="54">
        <v>1</v>
      </c>
      <c r="H482" s="61">
        <v>26.2</v>
      </c>
      <c r="I482" s="62">
        <v>100</v>
      </c>
    </row>
    <row r="483" spans="2:9" ht="18" customHeight="1" x14ac:dyDescent="0.25">
      <c r="B483" s="116" t="s">
        <v>114</v>
      </c>
      <c r="C483" s="57" t="s">
        <v>768</v>
      </c>
      <c r="D483" s="117" t="s">
        <v>27</v>
      </c>
      <c r="E483" s="59" t="s">
        <v>72</v>
      </c>
      <c r="F483" s="118">
        <v>2016</v>
      </c>
      <c r="G483" s="54">
        <v>1</v>
      </c>
      <c r="H483" s="61">
        <v>9.1999999999999993</v>
      </c>
      <c r="I483" s="62">
        <v>42.83</v>
      </c>
    </row>
    <row r="484" spans="2:9" ht="18" customHeight="1" x14ac:dyDescent="0.25">
      <c r="B484" s="119" t="s">
        <v>114</v>
      </c>
      <c r="C484" s="83" t="s">
        <v>793</v>
      </c>
      <c r="D484" s="120" t="s">
        <v>27</v>
      </c>
      <c r="E484" s="85" t="s">
        <v>72</v>
      </c>
      <c r="F484" s="86">
        <v>42839</v>
      </c>
      <c r="G484" s="87">
        <v>1</v>
      </c>
      <c r="H484" s="88">
        <v>6.1879999999999997</v>
      </c>
      <c r="I484" s="89">
        <v>19.222999999999999</v>
      </c>
    </row>
    <row r="485" spans="2:9" ht="18" customHeight="1" x14ac:dyDescent="0.25">
      <c r="B485" s="112" t="s">
        <v>115</v>
      </c>
      <c r="C485" s="66" t="s">
        <v>183</v>
      </c>
      <c r="D485" s="59" t="s">
        <v>26</v>
      </c>
      <c r="E485" s="59" t="s">
        <v>72</v>
      </c>
      <c r="F485" s="67">
        <v>2001</v>
      </c>
      <c r="G485" s="54">
        <v>1</v>
      </c>
      <c r="H485" s="68">
        <v>2.64</v>
      </c>
      <c r="I485" s="150">
        <v>11</v>
      </c>
    </row>
    <row r="486" spans="2:9" ht="18" customHeight="1" x14ac:dyDescent="0.25">
      <c r="B486" s="112" t="s">
        <v>115</v>
      </c>
      <c r="C486" s="66" t="s">
        <v>184</v>
      </c>
      <c r="D486" s="59" t="s">
        <v>26</v>
      </c>
      <c r="E486" s="59" t="s">
        <v>72</v>
      </c>
      <c r="F486" s="67">
        <v>2001</v>
      </c>
      <c r="G486" s="54">
        <v>1</v>
      </c>
      <c r="H486" s="68">
        <v>8.94</v>
      </c>
      <c r="I486" s="150">
        <v>32</v>
      </c>
    </row>
    <row r="487" spans="2:9" ht="18" customHeight="1" x14ac:dyDescent="0.25">
      <c r="B487" s="112" t="s">
        <v>115</v>
      </c>
      <c r="C487" s="71" t="s">
        <v>491</v>
      </c>
      <c r="D487" s="59" t="s">
        <v>26</v>
      </c>
      <c r="E487" s="59" t="s">
        <v>69</v>
      </c>
      <c r="F487" s="70">
        <v>41266</v>
      </c>
      <c r="G487" s="54">
        <v>1</v>
      </c>
      <c r="H487" s="72">
        <v>48.6</v>
      </c>
      <c r="I487" s="73">
        <v>181.25</v>
      </c>
    </row>
    <row r="488" spans="2:9" ht="18" customHeight="1" x14ac:dyDescent="0.25">
      <c r="B488" s="112" t="s">
        <v>115</v>
      </c>
      <c r="C488" s="57" t="s">
        <v>407</v>
      </c>
      <c r="D488" s="59" t="s">
        <v>26</v>
      </c>
      <c r="E488" s="59" t="s">
        <v>72</v>
      </c>
      <c r="F488" s="70">
        <v>40593</v>
      </c>
      <c r="G488" s="54">
        <v>1</v>
      </c>
      <c r="H488" s="61">
        <v>6.98</v>
      </c>
      <c r="I488" s="74">
        <v>24.51</v>
      </c>
    </row>
    <row r="489" spans="2:9" ht="18" customHeight="1" x14ac:dyDescent="0.25">
      <c r="B489" s="112" t="s">
        <v>115</v>
      </c>
      <c r="C489" s="57" t="s">
        <v>408</v>
      </c>
      <c r="D489" s="59" t="s">
        <v>26</v>
      </c>
      <c r="E489" s="59" t="s">
        <v>72</v>
      </c>
      <c r="F489" s="60">
        <v>2008</v>
      </c>
      <c r="G489" s="54">
        <v>1</v>
      </c>
      <c r="H489" s="61">
        <v>12.63</v>
      </c>
      <c r="I489" s="62">
        <v>37.26</v>
      </c>
    </row>
    <row r="490" spans="2:9" ht="18" customHeight="1" x14ac:dyDescent="0.25">
      <c r="B490" s="112" t="s">
        <v>115</v>
      </c>
      <c r="C490" s="71" t="s">
        <v>297</v>
      </c>
      <c r="D490" s="59" t="s">
        <v>26</v>
      </c>
      <c r="E490" s="59" t="s">
        <v>72</v>
      </c>
      <c r="F490" s="70">
        <v>40697</v>
      </c>
      <c r="G490" s="54">
        <v>1</v>
      </c>
      <c r="H490" s="72">
        <v>4.0999999999999996</v>
      </c>
      <c r="I490" s="73">
        <v>24.27</v>
      </c>
    </row>
    <row r="491" spans="2:9" ht="18" customHeight="1" x14ac:dyDescent="0.25">
      <c r="B491" s="112" t="s">
        <v>115</v>
      </c>
      <c r="C491" s="57" t="s">
        <v>428</v>
      </c>
      <c r="D491" s="59" t="s">
        <v>26</v>
      </c>
      <c r="E491" s="59" t="s">
        <v>72</v>
      </c>
      <c r="F491" s="60">
        <v>2009</v>
      </c>
      <c r="G491" s="54">
        <v>1</v>
      </c>
      <c r="H491" s="61">
        <v>5.76</v>
      </c>
      <c r="I491" s="62">
        <v>41.96</v>
      </c>
    </row>
    <row r="492" spans="2:9" ht="18" customHeight="1" x14ac:dyDescent="0.25">
      <c r="B492" s="112" t="s">
        <v>115</v>
      </c>
      <c r="C492" s="57" t="s">
        <v>369</v>
      </c>
      <c r="D492" s="59" t="s">
        <v>26</v>
      </c>
      <c r="E492" s="59" t="s">
        <v>72</v>
      </c>
      <c r="F492" s="70">
        <v>40717</v>
      </c>
      <c r="G492" s="54">
        <v>1</v>
      </c>
      <c r="H492" s="72">
        <v>12.416</v>
      </c>
      <c r="I492" s="73">
        <v>44.52</v>
      </c>
    </row>
    <row r="493" spans="2:9" ht="18" customHeight="1" x14ac:dyDescent="0.25">
      <c r="B493" s="112" t="s">
        <v>115</v>
      </c>
      <c r="C493" s="57" t="s">
        <v>384</v>
      </c>
      <c r="D493" s="59" t="s">
        <v>26</v>
      </c>
      <c r="E493" s="59" t="s">
        <v>72</v>
      </c>
      <c r="F493" s="60">
        <v>2005</v>
      </c>
      <c r="G493" s="54">
        <v>1</v>
      </c>
      <c r="H493" s="61">
        <v>14.02</v>
      </c>
      <c r="I493" s="62">
        <v>44.18</v>
      </c>
    </row>
    <row r="494" spans="2:9" ht="18" customHeight="1" x14ac:dyDescent="0.25">
      <c r="B494" s="116" t="s">
        <v>115</v>
      </c>
      <c r="C494" s="57" t="s">
        <v>564</v>
      </c>
      <c r="D494" s="117" t="s">
        <v>26</v>
      </c>
      <c r="E494" s="59" t="s">
        <v>576</v>
      </c>
      <c r="F494" s="70">
        <v>41754</v>
      </c>
      <c r="G494" s="54">
        <v>1</v>
      </c>
      <c r="H494" s="61">
        <v>9.7620000000000005</v>
      </c>
      <c r="I494" s="62">
        <v>23.28</v>
      </c>
    </row>
    <row r="495" spans="2:9" ht="18" customHeight="1" x14ac:dyDescent="0.25">
      <c r="B495" s="116" t="s">
        <v>115</v>
      </c>
      <c r="C495" s="57" t="s">
        <v>721</v>
      </c>
      <c r="D495" s="117" t="s">
        <v>26</v>
      </c>
      <c r="E495" s="59" t="s">
        <v>69</v>
      </c>
      <c r="F495" s="70">
        <v>41266</v>
      </c>
      <c r="G495" s="54">
        <v>1</v>
      </c>
      <c r="H495" s="61">
        <v>140.62</v>
      </c>
      <c r="I495" s="62">
        <v>502.72</v>
      </c>
    </row>
    <row r="496" spans="2:9" ht="18" customHeight="1" x14ac:dyDescent="0.25">
      <c r="B496" s="112" t="s">
        <v>116</v>
      </c>
      <c r="C496" s="66" t="s">
        <v>174</v>
      </c>
      <c r="D496" s="59" t="s">
        <v>14</v>
      </c>
      <c r="E496" s="59" t="s">
        <v>72</v>
      </c>
      <c r="F496" s="95">
        <v>1950</v>
      </c>
      <c r="G496" s="54">
        <v>1</v>
      </c>
      <c r="H496" s="77">
        <v>0.39600000000000002</v>
      </c>
      <c r="I496" s="78">
        <v>1.25</v>
      </c>
    </row>
    <row r="497" spans="2:9" ht="18" customHeight="1" x14ac:dyDescent="0.25">
      <c r="B497" s="112" t="s">
        <v>116</v>
      </c>
      <c r="C497" s="57" t="s">
        <v>216</v>
      </c>
      <c r="D497" s="59" t="s">
        <v>14</v>
      </c>
      <c r="E497" s="59" t="s">
        <v>72</v>
      </c>
      <c r="F497" s="60">
        <v>2010</v>
      </c>
      <c r="G497" s="54">
        <v>1</v>
      </c>
      <c r="H497" s="61">
        <v>14.63</v>
      </c>
      <c r="I497" s="62">
        <v>60</v>
      </c>
    </row>
    <row r="498" spans="2:9" s="3" customFormat="1" ht="18" customHeight="1" x14ac:dyDescent="0.25">
      <c r="B498" s="112" t="s">
        <v>116</v>
      </c>
      <c r="C498" s="57" t="s">
        <v>459</v>
      </c>
      <c r="D498" s="59" t="s">
        <v>14</v>
      </c>
      <c r="E498" s="59" t="s">
        <v>72</v>
      </c>
      <c r="F498" s="125">
        <v>41180</v>
      </c>
      <c r="G498" s="54">
        <v>1</v>
      </c>
      <c r="H498" s="101">
        <v>10.677</v>
      </c>
      <c r="I498" s="74">
        <v>33.299999999999997</v>
      </c>
    </row>
    <row r="499" spans="2:9" s="3" customFormat="1" ht="15.75" customHeight="1" x14ac:dyDescent="0.25">
      <c r="B499" s="112" t="s">
        <v>117</v>
      </c>
      <c r="C499" s="66" t="s">
        <v>152</v>
      </c>
      <c r="D499" s="59" t="s">
        <v>39</v>
      </c>
      <c r="E499" s="59" t="s">
        <v>72</v>
      </c>
      <c r="F499" s="95">
        <v>1966</v>
      </c>
      <c r="G499" s="54">
        <v>1</v>
      </c>
      <c r="H499" s="77">
        <v>6.2399999999999997E-2</v>
      </c>
      <c r="I499" s="78">
        <v>0.3</v>
      </c>
    </row>
    <row r="500" spans="2:9" ht="18" customHeight="1" x14ac:dyDescent="0.25">
      <c r="B500" s="112" t="s">
        <v>117</v>
      </c>
      <c r="C500" s="71" t="s">
        <v>225</v>
      </c>
      <c r="D500" s="59" t="s">
        <v>39</v>
      </c>
      <c r="E500" s="59" t="s">
        <v>72</v>
      </c>
      <c r="F500" s="70">
        <v>41110</v>
      </c>
      <c r="G500" s="54">
        <v>1</v>
      </c>
      <c r="H500" s="151">
        <v>1.843</v>
      </c>
      <c r="I500" s="151">
        <v>11.25</v>
      </c>
    </row>
    <row r="501" spans="2:9" ht="18" customHeight="1" x14ac:dyDescent="0.25">
      <c r="B501" s="112" t="s">
        <v>117</v>
      </c>
      <c r="C501" s="57" t="s">
        <v>325</v>
      </c>
      <c r="D501" s="59" t="s">
        <v>39</v>
      </c>
      <c r="E501" s="59" t="s">
        <v>72</v>
      </c>
      <c r="F501" s="70">
        <f>F500</f>
        <v>41110</v>
      </c>
      <c r="G501" s="54">
        <v>1</v>
      </c>
      <c r="H501" s="61">
        <v>30.6</v>
      </c>
      <c r="I501" s="151">
        <v>107.8</v>
      </c>
    </row>
    <row r="502" spans="2:9" ht="18" customHeight="1" x14ac:dyDescent="0.25">
      <c r="B502" s="112" t="s">
        <v>117</v>
      </c>
      <c r="C502" s="57" t="s">
        <v>443</v>
      </c>
      <c r="D502" s="59" t="s">
        <v>39</v>
      </c>
      <c r="E502" s="59" t="s">
        <v>69</v>
      </c>
      <c r="F502" s="70">
        <v>40828</v>
      </c>
      <c r="G502" s="54">
        <v>1</v>
      </c>
      <c r="H502" s="61">
        <v>33.11</v>
      </c>
      <c r="I502" s="151">
        <v>141.35</v>
      </c>
    </row>
    <row r="503" spans="2:9" ht="18" customHeight="1" x14ac:dyDescent="0.25">
      <c r="B503" s="112" t="s">
        <v>117</v>
      </c>
      <c r="C503" s="57" t="s">
        <v>349</v>
      </c>
      <c r="D503" s="59" t="s">
        <v>39</v>
      </c>
      <c r="E503" s="59" t="s">
        <v>72</v>
      </c>
      <c r="F503" s="70">
        <v>41481</v>
      </c>
      <c r="G503" s="54">
        <v>1</v>
      </c>
      <c r="H503" s="61">
        <v>21.436</v>
      </c>
      <c r="I503" s="151">
        <v>79.760000000000005</v>
      </c>
    </row>
    <row r="504" spans="2:9" ht="18" customHeight="1" x14ac:dyDescent="0.25">
      <c r="B504" s="116" t="s">
        <v>117</v>
      </c>
      <c r="C504" s="57" t="s">
        <v>288</v>
      </c>
      <c r="D504" s="117" t="s">
        <v>39</v>
      </c>
      <c r="E504" s="59" t="s">
        <v>576</v>
      </c>
      <c r="F504" s="70">
        <v>41726</v>
      </c>
      <c r="G504" s="54">
        <v>1</v>
      </c>
      <c r="H504" s="61">
        <v>17.100000000000001</v>
      </c>
      <c r="I504" s="62">
        <v>50.78</v>
      </c>
    </row>
    <row r="505" spans="2:9" ht="18" customHeight="1" x14ac:dyDescent="0.25">
      <c r="B505" s="116" t="s">
        <v>117</v>
      </c>
      <c r="C505" s="57" t="s">
        <v>563</v>
      </c>
      <c r="D505" s="117" t="s">
        <v>39</v>
      </c>
      <c r="E505" s="59" t="s">
        <v>576</v>
      </c>
      <c r="F505" s="70">
        <v>41901</v>
      </c>
      <c r="G505" s="54">
        <v>1</v>
      </c>
      <c r="H505" s="61">
        <v>28.96</v>
      </c>
      <c r="I505" s="62">
        <v>82.180999999999997</v>
      </c>
    </row>
    <row r="506" spans="2:9" ht="18" customHeight="1" x14ac:dyDescent="0.25">
      <c r="B506" s="116" t="s">
        <v>117</v>
      </c>
      <c r="C506" s="57" t="s">
        <v>730</v>
      </c>
      <c r="D506" s="117" t="s">
        <v>39</v>
      </c>
      <c r="E506" s="59" t="s">
        <v>72</v>
      </c>
      <c r="F506" s="118">
        <v>1948</v>
      </c>
      <c r="G506" s="54">
        <v>1</v>
      </c>
      <c r="H506" s="61">
        <v>0.4</v>
      </c>
      <c r="I506" s="62">
        <v>0.8</v>
      </c>
    </row>
    <row r="507" spans="2:9" ht="18" customHeight="1" x14ac:dyDescent="0.25">
      <c r="B507" s="112" t="s">
        <v>136</v>
      </c>
      <c r="C507" s="66" t="s">
        <v>196</v>
      </c>
      <c r="D507" s="59" t="s">
        <v>34</v>
      </c>
      <c r="E507" s="59" t="s">
        <v>75</v>
      </c>
      <c r="F507" s="67">
        <v>2002</v>
      </c>
      <c r="G507" s="54">
        <v>1</v>
      </c>
      <c r="H507" s="152">
        <v>11.1</v>
      </c>
      <c r="I507" s="153">
        <v>50</v>
      </c>
    </row>
    <row r="508" spans="2:9" ht="18" customHeight="1" x14ac:dyDescent="0.25">
      <c r="B508" s="112" t="s">
        <v>136</v>
      </c>
      <c r="C508" s="66" t="s">
        <v>769</v>
      </c>
      <c r="D508" s="59" t="s">
        <v>34</v>
      </c>
      <c r="E508" s="59" t="s">
        <v>72</v>
      </c>
      <c r="F508" s="67">
        <v>2016</v>
      </c>
      <c r="G508" s="54">
        <v>1</v>
      </c>
      <c r="H508" s="152">
        <v>9.0359999999999996</v>
      </c>
      <c r="I508" s="153">
        <v>25.88</v>
      </c>
    </row>
    <row r="509" spans="2:9" ht="18" customHeight="1" x14ac:dyDescent="0.25">
      <c r="B509" s="102" t="s">
        <v>137</v>
      </c>
      <c r="C509" s="57" t="s">
        <v>436</v>
      </c>
      <c r="D509" s="57" t="s">
        <v>8</v>
      </c>
      <c r="E509" s="59" t="s">
        <v>72</v>
      </c>
      <c r="F509" s="70">
        <v>41473</v>
      </c>
      <c r="G509" s="54">
        <v>1</v>
      </c>
      <c r="H509" s="61">
        <v>11.157</v>
      </c>
      <c r="I509" s="62">
        <v>40</v>
      </c>
    </row>
    <row r="510" spans="2:9" ht="18" customHeight="1" x14ac:dyDescent="0.25">
      <c r="B510" s="102" t="s">
        <v>137</v>
      </c>
      <c r="C510" s="57" t="s">
        <v>526</v>
      </c>
      <c r="D510" s="57" t="s">
        <v>8</v>
      </c>
      <c r="E510" s="59" t="s">
        <v>72</v>
      </c>
      <c r="F510" s="70">
        <v>40563</v>
      </c>
      <c r="G510" s="54">
        <v>1</v>
      </c>
      <c r="H510" s="61">
        <v>6.13</v>
      </c>
      <c r="I510" s="74">
        <v>22.32</v>
      </c>
    </row>
    <row r="511" spans="2:9" ht="18" customHeight="1" x14ac:dyDescent="0.25">
      <c r="B511" s="102" t="s">
        <v>137</v>
      </c>
      <c r="C511" s="57" t="s">
        <v>722</v>
      </c>
      <c r="D511" s="57" t="s">
        <v>8</v>
      </c>
      <c r="E511" s="59" t="s">
        <v>72</v>
      </c>
      <c r="F511" s="70">
        <v>42264</v>
      </c>
      <c r="G511" s="54">
        <v>1</v>
      </c>
      <c r="H511" s="61">
        <v>8.7799999999999994</v>
      </c>
      <c r="I511" s="74">
        <v>21.26</v>
      </c>
    </row>
    <row r="512" spans="2:9" ht="18" customHeight="1" x14ac:dyDescent="0.25">
      <c r="B512" s="102" t="s">
        <v>137</v>
      </c>
      <c r="C512" s="57" t="s">
        <v>723</v>
      </c>
      <c r="D512" s="57" t="s">
        <v>8</v>
      </c>
      <c r="E512" s="59" t="s">
        <v>69</v>
      </c>
      <c r="F512" s="70">
        <v>42127</v>
      </c>
      <c r="G512" s="54">
        <v>1</v>
      </c>
      <c r="H512" s="61">
        <v>84.680999999999997</v>
      </c>
      <c r="I512" s="74">
        <v>304.48</v>
      </c>
    </row>
    <row r="513" spans="2:9" ht="18" customHeight="1" x14ac:dyDescent="0.25">
      <c r="B513" s="102" t="s">
        <v>137</v>
      </c>
      <c r="C513" s="57" t="s">
        <v>770</v>
      </c>
      <c r="D513" s="57" t="s">
        <v>8</v>
      </c>
      <c r="E513" s="59" t="s">
        <v>69</v>
      </c>
      <c r="F513" s="60">
        <v>2016</v>
      </c>
      <c r="G513" s="54">
        <v>1</v>
      </c>
      <c r="H513" s="61">
        <v>50</v>
      </c>
      <c r="I513" s="74">
        <v>111.41800000000001</v>
      </c>
    </row>
    <row r="514" spans="2:9" s="3" customFormat="1" ht="18" customHeight="1" x14ac:dyDescent="0.25">
      <c r="B514" s="112" t="s">
        <v>118</v>
      </c>
      <c r="C514" s="66" t="s">
        <v>160</v>
      </c>
      <c r="D514" s="59" t="s">
        <v>46</v>
      </c>
      <c r="E514" s="59" t="s">
        <v>72</v>
      </c>
      <c r="F514" s="95">
        <v>1972</v>
      </c>
      <c r="G514" s="54">
        <v>1</v>
      </c>
      <c r="H514" s="77">
        <v>0.32</v>
      </c>
      <c r="I514" s="78">
        <v>1.6</v>
      </c>
    </row>
    <row r="515" spans="2:9" ht="18" customHeight="1" x14ac:dyDescent="0.25">
      <c r="B515" s="112" t="s">
        <v>118</v>
      </c>
      <c r="C515" s="66" t="s">
        <v>161</v>
      </c>
      <c r="D515" s="59" t="s">
        <v>46</v>
      </c>
      <c r="E515" s="59" t="s">
        <v>72</v>
      </c>
      <c r="F515" s="95">
        <v>1961</v>
      </c>
      <c r="G515" s="54">
        <v>1</v>
      </c>
      <c r="H515" s="156">
        <v>4.5</v>
      </c>
      <c r="I515" s="157">
        <v>2</v>
      </c>
    </row>
    <row r="516" spans="2:9" ht="18" customHeight="1" x14ac:dyDescent="0.25">
      <c r="B516" s="112" t="s">
        <v>118</v>
      </c>
      <c r="C516" s="66" t="s">
        <v>185</v>
      </c>
      <c r="D516" s="59" t="s">
        <v>46</v>
      </c>
      <c r="E516" s="59" t="s">
        <v>72</v>
      </c>
      <c r="F516" s="67">
        <v>1998</v>
      </c>
      <c r="G516" s="54">
        <v>1</v>
      </c>
      <c r="H516" s="68">
        <v>12.5</v>
      </c>
      <c r="I516" s="69">
        <v>59</v>
      </c>
    </row>
    <row r="517" spans="2:9" ht="18" customHeight="1" x14ac:dyDescent="0.25">
      <c r="B517" s="112" t="s">
        <v>118</v>
      </c>
      <c r="C517" s="57" t="s">
        <v>506</v>
      </c>
      <c r="D517" s="59" t="s">
        <v>46</v>
      </c>
      <c r="E517" s="59" t="s">
        <v>72</v>
      </c>
      <c r="F517" s="60">
        <f>F515</f>
        <v>1961</v>
      </c>
      <c r="G517" s="54">
        <v>1</v>
      </c>
      <c r="H517" s="61">
        <v>7.24</v>
      </c>
      <c r="I517" s="74">
        <v>44</v>
      </c>
    </row>
    <row r="518" spans="2:9" s="3" customFormat="1" ht="18" customHeight="1" x14ac:dyDescent="0.25">
      <c r="B518" s="112" t="s">
        <v>118</v>
      </c>
      <c r="C518" s="57" t="s">
        <v>489</v>
      </c>
      <c r="D518" s="59" t="s">
        <v>46</v>
      </c>
      <c r="E518" s="59" t="s">
        <v>72</v>
      </c>
      <c r="F518" s="60">
        <v>2004</v>
      </c>
      <c r="G518" s="54">
        <v>1</v>
      </c>
      <c r="H518" s="61">
        <v>13.34</v>
      </c>
      <c r="I518" s="62">
        <v>88</v>
      </c>
    </row>
    <row r="519" spans="2:9" ht="18" customHeight="1" x14ac:dyDescent="0.25">
      <c r="B519" s="112" t="s">
        <v>118</v>
      </c>
      <c r="C519" s="57" t="s">
        <v>305</v>
      </c>
      <c r="D519" s="59" t="s">
        <v>46</v>
      </c>
      <c r="E519" s="59" t="s">
        <v>72</v>
      </c>
      <c r="F519" s="60">
        <v>2008</v>
      </c>
      <c r="G519" s="54">
        <v>1</v>
      </c>
      <c r="H519" s="61">
        <v>8.6739999999999995</v>
      </c>
      <c r="I519" s="74">
        <v>25.015000000000001</v>
      </c>
    </row>
    <row r="520" spans="2:9" ht="18" customHeight="1" x14ac:dyDescent="0.25">
      <c r="B520" s="112" t="s">
        <v>118</v>
      </c>
      <c r="C520" s="57" t="s">
        <v>341</v>
      </c>
      <c r="D520" s="59" t="s">
        <v>46</v>
      </c>
      <c r="E520" s="59" t="s">
        <v>72</v>
      </c>
      <c r="F520" s="70">
        <v>40963</v>
      </c>
      <c r="G520" s="54">
        <v>1</v>
      </c>
      <c r="H520" s="72">
        <v>0.74</v>
      </c>
      <c r="I520" s="73">
        <v>4</v>
      </c>
    </row>
    <row r="521" spans="2:9" ht="18" customHeight="1" x14ac:dyDescent="0.25">
      <c r="B521" s="116" t="s">
        <v>118</v>
      </c>
      <c r="C521" s="57" t="s">
        <v>541</v>
      </c>
      <c r="D521" s="117" t="s">
        <v>46</v>
      </c>
      <c r="E521" s="59" t="s">
        <v>576</v>
      </c>
      <c r="F521" s="70">
        <v>41719</v>
      </c>
      <c r="G521" s="54">
        <v>1</v>
      </c>
      <c r="H521" s="61">
        <v>3.5</v>
      </c>
      <c r="I521" s="62">
        <v>12.92</v>
      </c>
    </row>
    <row r="522" spans="2:9" ht="18" customHeight="1" x14ac:dyDescent="0.25">
      <c r="B522" s="112" t="s">
        <v>118</v>
      </c>
      <c r="C522" s="57" t="s">
        <v>419</v>
      </c>
      <c r="D522" s="59" t="s">
        <v>46</v>
      </c>
      <c r="E522" s="59" t="s">
        <v>72</v>
      </c>
      <c r="F522" s="60">
        <v>2009</v>
      </c>
      <c r="G522" s="54">
        <v>1</v>
      </c>
      <c r="H522" s="61">
        <v>13.03</v>
      </c>
      <c r="I522" s="62">
        <v>52</v>
      </c>
    </row>
    <row r="523" spans="2:9" ht="18" customHeight="1" x14ac:dyDescent="0.25">
      <c r="B523" s="158" t="s">
        <v>119</v>
      </c>
      <c r="C523" s="159" t="s">
        <v>467</v>
      </c>
      <c r="D523" s="75" t="s">
        <v>25</v>
      </c>
      <c r="E523" s="59" t="s">
        <v>72</v>
      </c>
      <c r="F523" s="67">
        <v>1957</v>
      </c>
      <c r="G523" s="54">
        <v>1</v>
      </c>
      <c r="H523" s="77">
        <v>20.12</v>
      </c>
      <c r="I523" s="160">
        <v>40</v>
      </c>
    </row>
    <row r="524" spans="2:9" ht="18" customHeight="1" x14ac:dyDescent="0.25">
      <c r="B524" s="158" t="s">
        <v>119</v>
      </c>
      <c r="C524" s="159" t="s">
        <v>472</v>
      </c>
      <c r="D524" s="75" t="s">
        <v>25</v>
      </c>
      <c r="E524" s="59" t="s">
        <v>72</v>
      </c>
      <c r="F524" s="67">
        <v>1967</v>
      </c>
      <c r="G524" s="54">
        <v>1</v>
      </c>
      <c r="H524" s="77">
        <v>10</v>
      </c>
      <c r="I524" s="160">
        <v>20</v>
      </c>
    </row>
    <row r="525" spans="2:9" ht="18" customHeight="1" x14ac:dyDescent="0.25">
      <c r="B525" s="158" t="s">
        <v>119</v>
      </c>
      <c r="C525" s="57" t="s">
        <v>304</v>
      </c>
      <c r="D525" s="75" t="s">
        <v>25</v>
      </c>
      <c r="E525" s="59" t="s">
        <v>72</v>
      </c>
      <c r="F525" s="60">
        <v>2007</v>
      </c>
      <c r="G525" s="54">
        <v>1</v>
      </c>
      <c r="H525" s="61">
        <v>5.375</v>
      </c>
      <c r="I525" s="74">
        <v>31.68</v>
      </c>
    </row>
    <row r="526" spans="2:9" ht="18" customHeight="1" x14ac:dyDescent="0.25">
      <c r="B526" s="158" t="s">
        <v>119</v>
      </c>
      <c r="C526" s="57" t="s">
        <v>525</v>
      </c>
      <c r="D526" s="75" t="s">
        <v>25</v>
      </c>
      <c r="E526" s="59" t="s">
        <v>69</v>
      </c>
      <c r="F526" s="60">
        <v>2008</v>
      </c>
      <c r="G526" s="54">
        <v>1</v>
      </c>
      <c r="H526" s="61">
        <v>56.84</v>
      </c>
      <c r="I526" s="62">
        <v>161</v>
      </c>
    </row>
    <row r="527" spans="2:9" ht="18" customHeight="1" x14ac:dyDescent="0.25">
      <c r="B527" s="158" t="s">
        <v>119</v>
      </c>
      <c r="C527" s="57" t="s">
        <v>724</v>
      </c>
      <c r="D527" s="75" t="s">
        <v>25</v>
      </c>
      <c r="E527" s="59" t="s">
        <v>69</v>
      </c>
      <c r="F527" s="70">
        <v>42111</v>
      </c>
      <c r="G527" s="54">
        <v>1</v>
      </c>
      <c r="H527" s="61">
        <v>582.1</v>
      </c>
      <c r="I527" s="62">
        <v>1294.3499999999999</v>
      </c>
    </row>
    <row r="528" spans="2:9" ht="18" customHeight="1" x14ac:dyDescent="0.25">
      <c r="B528" s="158" t="s">
        <v>119</v>
      </c>
      <c r="C528" s="57" t="s">
        <v>725</v>
      </c>
      <c r="D528" s="75" t="s">
        <v>25</v>
      </c>
      <c r="E528" s="59" t="s">
        <v>69</v>
      </c>
      <c r="F528" s="60">
        <v>2015</v>
      </c>
      <c r="G528" s="54">
        <v>1</v>
      </c>
      <c r="H528" s="61">
        <v>127.34</v>
      </c>
      <c r="I528" s="62">
        <v>404.99</v>
      </c>
    </row>
    <row r="529" spans="2:11" ht="18" customHeight="1" x14ac:dyDescent="0.25">
      <c r="B529" s="112" t="s">
        <v>119</v>
      </c>
      <c r="C529" s="75" t="s">
        <v>448</v>
      </c>
      <c r="D529" s="59" t="s">
        <v>25</v>
      </c>
      <c r="E529" s="59" t="s">
        <v>69</v>
      </c>
      <c r="F529" s="76">
        <v>41621</v>
      </c>
      <c r="G529" s="54">
        <v>1</v>
      </c>
      <c r="H529" s="77">
        <v>128.22</v>
      </c>
      <c r="I529" s="78">
        <v>364.25200000000001</v>
      </c>
    </row>
    <row r="530" spans="2:11" ht="18" customHeight="1" x14ac:dyDescent="0.25">
      <c r="B530" s="112" t="s">
        <v>119</v>
      </c>
      <c r="C530" s="75" t="s">
        <v>771</v>
      </c>
      <c r="D530" s="59" t="s">
        <v>25</v>
      </c>
      <c r="E530" s="59" t="s">
        <v>72</v>
      </c>
      <c r="F530" s="81">
        <v>2016</v>
      </c>
      <c r="G530" s="54">
        <v>1</v>
      </c>
      <c r="H530" s="77">
        <v>3.79</v>
      </c>
      <c r="I530" s="78">
        <v>8.5</v>
      </c>
    </row>
    <row r="531" spans="2:11" ht="18" customHeight="1" x14ac:dyDescent="0.25">
      <c r="B531" s="154" t="s">
        <v>119</v>
      </c>
      <c r="C531" s="161" t="s">
        <v>794</v>
      </c>
      <c r="D531" s="85" t="s">
        <v>25</v>
      </c>
      <c r="E531" s="85" t="s">
        <v>72</v>
      </c>
      <c r="F531" s="86">
        <v>42901</v>
      </c>
      <c r="G531" s="87">
        <v>1</v>
      </c>
      <c r="H531" s="123">
        <v>14.9</v>
      </c>
      <c r="I531" s="124">
        <v>50</v>
      </c>
    </row>
    <row r="532" spans="2:11" ht="18" customHeight="1" x14ac:dyDescent="0.25">
      <c r="B532" s="154" t="s">
        <v>119</v>
      </c>
      <c r="C532" s="161" t="s">
        <v>795</v>
      </c>
      <c r="D532" s="85" t="s">
        <v>25</v>
      </c>
      <c r="E532" s="85" t="s">
        <v>72</v>
      </c>
      <c r="F532" s="86">
        <v>43095</v>
      </c>
      <c r="G532" s="87">
        <v>1</v>
      </c>
      <c r="H532" s="123">
        <v>3.4</v>
      </c>
      <c r="I532" s="124">
        <v>8.42</v>
      </c>
    </row>
    <row r="533" spans="2:11" ht="18" customHeight="1" x14ac:dyDescent="0.25">
      <c r="B533" s="102" t="s">
        <v>120</v>
      </c>
      <c r="C533" s="57" t="s">
        <v>340</v>
      </c>
      <c r="D533" s="57" t="s">
        <v>16</v>
      </c>
      <c r="E533" s="59" t="s">
        <v>72</v>
      </c>
      <c r="F533" s="70">
        <v>41472</v>
      </c>
      <c r="G533" s="54">
        <v>1</v>
      </c>
      <c r="H533" s="61">
        <v>18.725000000000001</v>
      </c>
      <c r="I533" s="74">
        <v>55</v>
      </c>
    </row>
    <row r="534" spans="2:11" s="162" customFormat="1" ht="15.75" x14ac:dyDescent="0.25">
      <c r="B534" s="102" t="s">
        <v>120</v>
      </c>
      <c r="C534" s="57" t="s">
        <v>457</v>
      </c>
      <c r="D534" s="57" t="s">
        <v>16</v>
      </c>
      <c r="E534" s="59" t="s">
        <v>69</v>
      </c>
      <c r="F534" s="70">
        <v>41061</v>
      </c>
      <c r="G534" s="54">
        <v>1</v>
      </c>
      <c r="H534" s="72">
        <v>22.71</v>
      </c>
      <c r="I534" s="73">
        <v>72</v>
      </c>
      <c r="J534" s="183"/>
      <c r="K534" s="183"/>
    </row>
    <row r="535" spans="2:11" s="162" customFormat="1" ht="15.75" x14ac:dyDescent="0.25">
      <c r="B535" s="102" t="s">
        <v>120</v>
      </c>
      <c r="C535" s="57" t="s">
        <v>726</v>
      </c>
      <c r="D535" s="57" t="s">
        <v>16</v>
      </c>
      <c r="E535" s="59" t="s">
        <v>72</v>
      </c>
      <c r="F535" s="70">
        <v>42193</v>
      </c>
      <c r="G535" s="54">
        <v>1</v>
      </c>
      <c r="H535" s="72">
        <v>10.000999999999999</v>
      </c>
      <c r="I535" s="73">
        <v>23.98</v>
      </c>
      <c r="J535" s="183"/>
      <c r="K535" s="183"/>
    </row>
    <row r="536" spans="2:11" s="162" customFormat="1" ht="15.75" x14ac:dyDescent="0.25">
      <c r="B536" s="112" t="s">
        <v>121</v>
      </c>
      <c r="C536" s="66" t="s">
        <v>162</v>
      </c>
      <c r="D536" s="59" t="s">
        <v>62</v>
      </c>
      <c r="E536" s="59" t="s">
        <v>72</v>
      </c>
      <c r="F536" s="95">
        <v>1961</v>
      </c>
      <c r="G536" s="54">
        <v>1</v>
      </c>
      <c r="H536" s="77">
        <v>0.12</v>
      </c>
      <c r="I536" s="78">
        <v>0.75</v>
      </c>
      <c r="J536" s="183"/>
      <c r="K536" s="183"/>
    </row>
    <row r="537" spans="2:11" s="162" customFormat="1" ht="15.75" x14ac:dyDescent="0.25">
      <c r="B537" s="112" t="s">
        <v>121</v>
      </c>
      <c r="C537" s="57" t="s">
        <v>497</v>
      </c>
      <c r="D537" s="59" t="s">
        <v>62</v>
      </c>
      <c r="E537" s="59" t="s">
        <v>72</v>
      </c>
      <c r="F537" s="60">
        <v>2003</v>
      </c>
      <c r="G537" s="54">
        <v>1</v>
      </c>
      <c r="H537" s="61">
        <v>4.4400000000000004</v>
      </c>
      <c r="I537" s="74">
        <v>16</v>
      </c>
      <c r="J537" s="183"/>
      <c r="K537" s="183"/>
    </row>
    <row r="538" spans="2:11" s="162" customFormat="1" ht="15.75" x14ac:dyDescent="0.25">
      <c r="B538" s="112" t="s">
        <v>121</v>
      </c>
      <c r="C538" s="57" t="s">
        <v>453</v>
      </c>
      <c r="D538" s="59" t="s">
        <v>62</v>
      </c>
      <c r="E538" s="59" t="s">
        <v>69</v>
      </c>
      <c r="F538" s="60">
        <v>2009</v>
      </c>
      <c r="G538" s="54">
        <v>1</v>
      </c>
      <c r="H538" s="61">
        <v>82</v>
      </c>
      <c r="I538" s="62">
        <v>322</v>
      </c>
      <c r="J538" s="183"/>
      <c r="K538" s="183"/>
    </row>
    <row r="539" spans="2:11" s="162" customFormat="1" ht="15.75" x14ac:dyDescent="0.25">
      <c r="B539" s="112" t="s">
        <v>122</v>
      </c>
      <c r="C539" s="71" t="s">
        <v>519</v>
      </c>
      <c r="D539" s="59" t="s">
        <v>63</v>
      </c>
      <c r="E539" s="59" t="s">
        <v>72</v>
      </c>
      <c r="F539" s="79">
        <v>40780</v>
      </c>
      <c r="G539" s="54">
        <v>1</v>
      </c>
      <c r="H539" s="72">
        <v>41.454000000000001</v>
      </c>
      <c r="I539" s="73">
        <v>168.96</v>
      </c>
      <c r="J539" s="183"/>
      <c r="K539" s="183"/>
    </row>
    <row r="540" spans="2:11" s="162" customFormat="1" ht="15.75" x14ac:dyDescent="0.25">
      <c r="B540" s="112" t="s">
        <v>122</v>
      </c>
      <c r="C540" s="57" t="s">
        <v>345</v>
      </c>
      <c r="D540" s="59" t="s">
        <v>63</v>
      </c>
      <c r="E540" s="59" t="s">
        <v>72</v>
      </c>
      <c r="F540" s="60">
        <v>2010</v>
      </c>
      <c r="G540" s="54">
        <v>1</v>
      </c>
      <c r="H540" s="61">
        <v>3.31</v>
      </c>
      <c r="I540" s="74">
        <v>10.199999999999999</v>
      </c>
      <c r="J540" s="183"/>
      <c r="K540" s="183"/>
    </row>
    <row r="541" spans="2:11" s="162" customFormat="1" ht="15.75" x14ac:dyDescent="0.25">
      <c r="B541" s="112" t="s">
        <v>123</v>
      </c>
      <c r="C541" s="66" t="s">
        <v>169</v>
      </c>
      <c r="D541" s="59" t="s">
        <v>49</v>
      </c>
      <c r="E541" s="59" t="s">
        <v>72</v>
      </c>
      <c r="F541" s="95">
        <v>1966</v>
      </c>
      <c r="G541" s="54">
        <v>1</v>
      </c>
      <c r="H541" s="77">
        <v>1.216</v>
      </c>
      <c r="I541" s="78">
        <v>2.5</v>
      </c>
      <c r="J541" s="183"/>
      <c r="K541" s="183"/>
    </row>
    <row r="542" spans="2:11" s="162" customFormat="1" ht="15.75" x14ac:dyDescent="0.25">
      <c r="B542" s="112" t="s">
        <v>123</v>
      </c>
      <c r="C542" s="66" t="s">
        <v>170</v>
      </c>
      <c r="D542" s="59" t="s">
        <v>49</v>
      </c>
      <c r="E542" s="59" t="s">
        <v>72</v>
      </c>
      <c r="F542" s="95">
        <v>1968</v>
      </c>
      <c r="G542" s="54">
        <v>1</v>
      </c>
      <c r="H542" s="77">
        <v>0.29199999999999998</v>
      </c>
      <c r="I542" s="78">
        <v>1</v>
      </c>
      <c r="J542" s="183"/>
      <c r="K542" s="183"/>
    </row>
    <row r="543" spans="2:11" s="162" customFormat="1" ht="15.75" x14ac:dyDescent="0.25">
      <c r="B543" s="116" t="s">
        <v>123</v>
      </c>
      <c r="C543" s="57" t="s">
        <v>557</v>
      </c>
      <c r="D543" s="117" t="s">
        <v>49</v>
      </c>
      <c r="E543" s="59" t="s">
        <v>576</v>
      </c>
      <c r="F543" s="70">
        <v>41740</v>
      </c>
      <c r="G543" s="54">
        <v>1</v>
      </c>
      <c r="H543" s="61">
        <v>3.75</v>
      </c>
      <c r="I543" s="62">
        <v>11.43</v>
      </c>
      <c r="J543" s="183"/>
      <c r="K543" s="183"/>
    </row>
    <row r="544" spans="2:11" s="162" customFormat="1" ht="15.75" x14ac:dyDescent="0.25">
      <c r="B544" s="119" t="s">
        <v>123</v>
      </c>
      <c r="C544" s="83" t="s">
        <v>796</v>
      </c>
      <c r="D544" s="120" t="s">
        <v>49</v>
      </c>
      <c r="E544" s="85" t="s">
        <v>576</v>
      </c>
      <c r="F544" s="86">
        <v>42825</v>
      </c>
      <c r="G544" s="87">
        <v>1</v>
      </c>
      <c r="H544" s="88">
        <v>7.8</v>
      </c>
      <c r="I544" s="89">
        <v>26</v>
      </c>
      <c r="J544" s="183"/>
      <c r="K544" s="183"/>
    </row>
    <row r="545" spans="2:11" s="162" customFormat="1" ht="15.75" x14ac:dyDescent="0.25">
      <c r="B545" s="112" t="s">
        <v>138</v>
      </c>
      <c r="C545" s="66" t="s">
        <v>167</v>
      </c>
      <c r="D545" s="59" t="s">
        <v>17</v>
      </c>
      <c r="E545" s="59" t="s">
        <v>72</v>
      </c>
      <c r="F545" s="95">
        <v>1950</v>
      </c>
      <c r="G545" s="54">
        <v>1</v>
      </c>
      <c r="H545" s="77">
        <v>0.20100000000000001</v>
      </c>
      <c r="I545" s="78">
        <v>1.0649999999999999</v>
      </c>
      <c r="J545" s="183"/>
      <c r="K545" s="183"/>
    </row>
    <row r="546" spans="2:11" s="162" customFormat="1" ht="15.75" x14ac:dyDescent="0.25">
      <c r="B546" s="112" t="s">
        <v>138</v>
      </c>
      <c r="C546" s="66" t="s">
        <v>168</v>
      </c>
      <c r="D546" s="59" t="s">
        <v>17</v>
      </c>
      <c r="E546" s="59" t="s">
        <v>72</v>
      </c>
      <c r="F546" s="95">
        <v>1967</v>
      </c>
      <c r="G546" s="54">
        <v>1</v>
      </c>
      <c r="H546" s="77">
        <v>0.39400000000000002</v>
      </c>
      <c r="I546" s="78">
        <v>2</v>
      </c>
      <c r="J546" s="183"/>
      <c r="K546" s="183"/>
    </row>
    <row r="547" spans="2:11" s="162" customFormat="1" ht="15.75" x14ac:dyDescent="0.25">
      <c r="B547" s="112" t="s">
        <v>124</v>
      </c>
      <c r="C547" s="66" t="s">
        <v>171</v>
      </c>
      <c r="D547" s="59" t="s">
        <v>32</v>
      </c>
      <c r="E547" s="59" t="s">
        <v>72</v>
      </c>
      <c r="F547" s="95">
        <v>1970</v>
      </c>
      <c r="G547" s="54">
        <v>1</v>
      </c>
      <c r="H547" s="77">
        <v>1.28</v>
      </c>
      <c r="I547" s="78">
        <v>3.5</v>
      </c>
      <c r="J547" s="183"/>
      <c r="K547" s="183"/>
    </row>
    <row r="548" spans="2:11" s="162" customFormat="1" ht="15.75" x14ac:dyDescent="0.25">
      <c r="B548" s="112" t="s">
        <v>124</v>
      </c>
      <c r="C548" s="57" t="s">
        <v>394</v>
      </c>
      <c r="D548" s="59" t="s">
        <v>32</v>
      </c>
      <c r="E548" s="59" t="s">
        <v>72</v>
      </c>
      <c r="F548" s="60">
        <v>2009</v>
      </c>
      <c r="G548" s="54">
        <v>1</v>
      </c>
      <c r="H548" s="61">
        <v>29.571999999999999</v>
      </c>
      <c r="I548" s="62">
        <v>95</v>
      </c>
      <c r="J548" s="183"/>
      <c r="K548" s="183"/>
    </row>
    <row r="549" spans="2:11" s="162" customFormat="1" ht="15.75" x14ac:dyDescent="0.25">
      <c r="B549" s="112" t="s">
        <v>124</v>
      </c>
      <c r="C549" s="57" t="s">
        <v>309</v>
      </c>
      <c r="D549" s="59" t="s">
        <v>32</v>
      </c>
      <c r="E549" s="59" t="s">
        <v>72</v>
      </c>
      <c r="F549" s="70">
        <v>41136</v>
      </c>
      <c r="G549" s="54">
        <v>1</v>
      </c>
      <c r="H549" s="72">
        <v>16.86</v>
      </c>
      <c r="I549" s="73">
        <v>61.917999999999999</v>
      </c>
      <c r="J549" s="183"/>
      <c r="K549" s="183"/>
    </row>
    <row r="550" spans="2:11" s="162" customFormat="1" ht="15.75" x14ac:dyDescent="0.25">
      <c r="B550" s="102" t="s">
        <v>125</v>
      </c>
      <c r="C550" s="57" t="s">
        <v>217</v>
      </c>
      <c r="D550" s="57" t="s">
        <v>29</v>
      </c>
      <c r="E550" s="59" t="s">
        <v>72</v>
      </c>
      <c r="F550" s="70">
        <v>41088</v>
      </c>
      <c r="G550" s="54">
        <v>1</v>
      </c>
      <c r="H550" s="61">
        <v>0.66</v>
      </c>
      <c r="I550" s="62">
        <v>3.2</v>
      </c>
      <c r="J550" s="183"/>
      <c r="K550" s="183"/>
    </row>
    <row r="551" spans="2:11" s="162" customFormat="1" ht="15.75" x14ac:dyDescent="0.25">
      <c r="B551" s="102" t="s">
        <v>125</v>
      </c>
      <c r="C551" s="57" t="s">
        <v>299</v>
      </c>
      <c r="D551" s="57" t="s">
        <v>29</v>
      </c>
      <c r="E551" s="59" t="s">
        <v>72</v>
      </c>
      <c r="F551" s="70">
        <f>F549</f>
        <v>41136</v>
      </c>
      <c r="G551" s="54">
        <v>1</v>
      </c>
      <c r="H551" s="61">
        <v>1.59</v>
      </c>
      <c r="I551" s="74">
        <v>8.32</v>
      </c>
      <c r="J551" s="183"/>
      <c r="K551" s="183"/>
    </row>
    <row r="552" spans="2:11" s="162" customFormat="1" ht="15.75" x14ac:dyDescent="0.25">
      <c r="B552" s="112" t="s">
        <v>126</v>
      </c>
      <c r="C552" s="66" t="s">
        <v>173</v>
      </c>
      <c r="D552" s="59" t="s">
        <v>4</v>
      </c>
      <c r="E552" s="59" t="s">
        <v>72</v>
      </c>
      <c r="F552" s="95">
        <v>1956</v>
      </c>
      <c r="G552" s="54">
        <v>1</v>
      </c>
      <c r="H552" s="77">
        <v>0.27200000000000002</v>
      </c>
      <c r="I552" s="78">
        <v>0.6</v>
      </c>
      <c r="J552" s="183"/>
      <c r="K552" s="183"/>
    </row>
    <row r="553" spans="2:11" s="162" customFormat="1" ht="15.75" x14ac:dyDescent="0.25">
      <c r="B553" s="112" t="s">
        <v>126</v>
      </c>
      <c r="C553" s="57" t="s">
        <v>400</v>
      </c>
      <c r="D553" s="59" t="s">
        <v>4</v>
      </c>
      <c r="E553" s="59" t="s">
        <v>72</v>
      </c>
      <c r="F553" s="60">
        <v>2010</v>
      </c>
      <c r="G553" s="54">
        <v>1</v>
      </c>
      <c r="H553" s="61">
        <v>7.03</v>
      </c>
      <c r="I553" s="74">
        <v>33</v>
      </c>
      <c r="J553" s="183"/>
      <c r="K553" s="183"/>
    </row>
    <row r="554" spans="2:11" s="162" customFormat="1" ht="15.75" x14ac:dyDescent="0.25">
      <c r="B554" s="112" t="s">
        <v>126</v>
      </c>
      <c r="C554" s="57" t="s">
        <v>401</v>
      </c>
      <c r="D554" s="59" t="s">
        <v>4</v>
      </c>
      <c r="E554" s="59" t="s">
        <v>72</v>
      </c>
      <c r="F554" s="60">
        <v>2004</v>
      </c>
      <c r="G554" s="54">
        <v>1</v>
      </c>
      <c r="H554" s="61">
        <v>27.33</v>
      </c>
      <c r="I554" s="74">
        <v>112</v>
      </c>
      <c r="J554" s="183"/>
      <c r="K554" s="183"/>
    </row>
    <row r="555" spans="2:11" s="162" customFormat="1" ht="15.75" x14ac:dyDescent="0.25">
      <c r="B555" s="112" t="s">
        <v>126</v>
      </c>
      <c r="C555" s="71" t="s">
        <v>251</v>
      </c>
      <c r="D555" s="59" t="s">
        <v>4</v>
      </c>
      <c r="E555" s="59" t="s">
        <v>72</v>
      </c>
      <c r="F555" s="79">
        <v>41019</v>
      </c>
      <c r="G555" s="54">
        <v>1</v>
      </c>
      <c r="H555" s="61">
        <v>20.55</v>
      </c>
      <c r="I555" s="62">
        <v>97.96</v>
      </c>
      <c r="J555" s="183"/>
      <c r="K555" s="183"/>
    </row>
    <row r="556" spans="2:11" s="162" customFormat="1" ht="15.75" x14ac:dyDescent="0.25">
      <c r="B556" s="112" t="s">
        <v>126</v>
      </c>
      <c r="C556" s="57" t="s">
        <v>421</v>
      </c>
      <c r="D556" s="59" t="s">
        <v>4</v>
      </c>
      <c r="E556" s="59" t="s">
        <v>72</v>
      </c>
      <c r="F556" s="70">
        <v>41261</v>
      </c>
      <c r="G556" s="54">
        <v>1</v>
      </c>
      <c r="H556" s="61">
        <v>7.98</v>
      </c>
      <c r="I556" s="62">
        <v>40.26</v>
      </c>
      <c r="J556" s="183"/>
      <c r="K556" s="183"/>
    </row>
    <row r="557" spans="2:11" s="162" customFormat="1" ht="15.75" x14ac:dyDescent="0.25">
      <c r="B557" s="112" t="s">
        <v>126</v>
      </c>
      <c r="C557" s="57" t="s">
        <v>286</v>
      </c>
      <c r="D557" s="59" t="s">
        <v>4</v>
      </c>
      <c r="E557" s="59" t="s">
        <v>72</v>
      </c>
      <c r="F557" s="70">
        <f>F556</f>
        <v>41261</v>
      </c>
      <c r="G557" s="54">
        <v>1</v>
      </c>
      <c r="H557" s="61">
        <v>7.12</v>
      </c>
      <c r="I557" s="74">
        <v>40.159999999999997</v>
      </c>
      <c r="J557" s="183"/>
      <c r="K557" s="183"/>
    </row>
    <row r="558" spans="2:11" s="162" customFormat="1" ht="15.75" x14ac:dyDescent="0.25">
      <c r="B558" s="112" t="s">
        <v>126</v>
      </c>
      <c r="C558" s="57" t="s">
        <v>313</v>
      </c>
      <c r="D558" s="59" t="s">
        <v>4</v>
      </c>
      <c r="E558" s="71" t="s">
        <v>71</v>
      </c>
      <c r="F558" s="79">
        <v>40760</v>
      </c>
      <c r="G558" s="54">
        <v>1</v>
      </c>
      <c r="H558" s="72">
        <v>3.03</v>
      </c>
      <c r="I558" s="73">
        <v>22</v>
      </c>
      <c r="J558" s="183"/>
      <c r="K558" s="183"/>
    </row>
    <row r="559" spans="2:11" s="162" customFormat="1" ht="15.75" x14ac:dyDescent="0.25">
      <c r="B559" s="112" t="s">
        <v>126</v>
      </c>
      <c r="C559" s="71" t="s">
        <v>520</v>
      </c>
      <c r="D559" s="59" t="s">
        <v>4</v>
      </c>
      <c r="E559" s="59" t="s">
        <v>72</v>
      </c>
      <c r="F559" s="79">
        <v>41187</v>
      </c>
      <c r="G559" s="54">
        <v>1</v>
      </c>
      <c r="H559" s="101">
        <v>35.630000000000003</v>
      </c>
      <c r="I559" s="73">
        <v>151</v>
      </c>
      <c r="J559" s="183"/>
      <c r="K559" s="183"/>
    </row>
    <row r="560" spans="2:11" s="162" customFormat="1" ht="15.75" x14ac:dyDescent="0.25">
      <c r="B560" s="112" t="s">
        <v>126</v>
      </c>
      <c r="C560" s="57" t="s">
        <v>441</v>
      </c>
      <c r="D560" s="59" t="s">
        <v>4</v>
      </c>
      <c r="E560" s="59" t="s">
        <v>72</v>
      </c>
      <c r="F560" s="60">
        <v>2009</v>
      </c>
      <c r="G560" s="54">
        <v>1</v>
      </c>
      <c r="H560" s="61">
        <v>30.1</v>
      </c>
      <c r="I560" s="62">
        <v>137</v>
      </c>
      <c r="J560" s="183"/>
      <c r="K560" s="183"/>
    </row>
    <row r="561" spans="1:11" s="162" customFormat="1" ht="15.75" x14ac:dyDescent="0.25">
      <c r="B561" s="112" t="s">
        <v>126</v>
      </c>
      <c r="C561" s="71" t="s">
        <v>445</v>
      </c>
      <c r="D561" s="59" t="s">
        <v>4</v>
      </c>
      <c r="E561" s="59" t="s">
        <v>69</v>
      </c>
      <c r="F561" s="70">
        <v>41615</v>
      </c>
      <c r="G561" s="54">
        <v>1</v>
      </c>
      <c r="H561" s="101">
        <v>27.234000000000002</v>
      </c>
      <c r="I561" s="74">
        <v>80</v>
      </c>
      <c r="J561" s="183"/>
      <c r="K561" s="183"/>
    </row>
    <row r="562" spans="1:11" s="162" customFormat="1" ht="15.75" x14ac:dyDescent="0.25">
      <c r="B562" s="112" t="s">
        <v>126</v>
      </c>
      <c r="C562" s="57" t="s">
        <v>356</v>
      </c>
      <c r="D562" s="59" t="s">
        <v>4</v>
      </c>
      <c r="E562" s="59" t="s">
        <v>72</v>
      </c>
      <c r="F562" s="70">
        <v>41201</v>
      </c>
      <c r="G562" s="54">
        <v>1</v>
      </c>
      <c r="H562" s="61">
        <v>6.7439999999999998</v>
      </c>
      <c r="I562" s="74">
        <v>18</v>
      </c>
      <c r="J562" s="183"/>
      <c r="K562" s="183"/>
    </row>
    <row r="563" spans="1:11" s="162" customFormat="1" ht="15.75" x14ac:dyDescent="0.25">
      <c r="B563" s="112" t="s">
        <v>126</v>
      </c>
      <c r="C563" s="57" t="s">
        <v>727</v>
      </c>
      <c r="D563" s="59" t="s">
        <v>4</v>
      </c>
      <c r="E563" s="59" t="s">
        <v>72</v>
      </c>
      <c r="F563" s="70">
        <v>42363</v>
      </c>
      <c r="G563" s="54">
        <v>1</v>
      </c>
      <c r="H563" s="61">
        <v>2.74</v>
      </c>
      <c r="I563" s="74">
        <v>5.74</v>
      </c>
      <c r="J563" s="183"/>
      <c r="K563" s="183"/>
    </row>
    <row r="564" spans="1:11" s="162" customFormat="1" ht="15.75" x14ac:dyDescent="0.25">
      <c r="B564" s="112" t="s">
        <v>126</v>
      </c>
      <c r="C564" s="57" t="s">
        <v>728</v>
      </c>
      <c r="D564" s="59" t="s">
        <v>4</v>
      </c>
      <c r="E564" s="59" t="s">
        <v>72</v>
      </c>
      <c r="F564" s="70">
        <v>42324</v>
      </c>
      <c r="G564" s="54">
        <v>1</v>
      </c>
      <c r="H564" s="61">
        <v>15</v>
      </c>
      <c r="I564" s="74">
        <v>25</v>
      </c>
      <c r="J564" s="183"/>
      <c r="K564" s="183"/>
    </row>
    <row r="565" spans="1:11" s="162" customFormat="1" ht="15.75" x14ac:dyDescent="0.25">
      <c r="B565" s="154" t="s">
        <v>126</v>
      </c>
      <c r="C565" s="83" t="s">
        <v>406</v>
      </c>
      <c r="D565" s="85" t="s">
        <v>4</v>
      </c>
      <c r="E565" s="85" t="s">
        <v>72</v>
      </c>
      <c r="F565" s="86">
        <v>42923</v>
      </c>
      <c r="G565" s="87">
        <v>1</v>
      </c>
      <c r="H565" s="88">
        <v>10.09</v>
      </c>
      <c r="I565" s="104">
        <v>34.44</v>
      </c>
      <c r="J565" s="183"/>
      <c r="K565" s="183"/>
    </row>
    <row r="566" spans="1:11" s="162" customFormat="1" ht="15.75" x14ac:dyDescent="0.25">
      <c r="B566" s="116" t="s">
        <v>141</v>
      </c>
      <c r="C566" s="66" t="s">
        <v>187</v>
      </c>
      <c r="D566" s="117" t="s">
        <v>140</v>
      </c>
      <c r="E566" s="59" t="s">
        <v>69</v>
      </c>
      <c r="F566" s="67">
        <v>2000</v>
      </c>
      <c r="G566" s="54">
        <v>1</v>
      </c>
      <c r="H566" s="68">
        <v>672</v>
      </c>
      <c r="I566" s="69">
        <v>2516</v>
      </c>
      <c r="J566" s="183"/>
      <c r="K566" s="183"/>
    </row>
    <row r="567" spans="1:11" s="162" customFormat="1" ht="15.75" x14ac:dyDescent="0.25">
      <c r="B567" s="102" t="s">
        <v>127</v>
      </c>
      <c r="C567" s="57" t="s">
        <v>319</v>
      </c>
      <c r="D567" s="57" t="s">
        <v>23</v>
      </c>
      <c r="E567" s="59" t="s">
        <v>72</v>
      </c>
      <c r="F567" s="70">
        <v>40606</v>
      </c>
      <c r="G567" s="54">
        <v>1</v>
      </c>
      <c r="H567" s="61">
        <v>22.92</v>
      </c>
      <c r="I567" s="74">
        <v>78</v>
      </c>
      <c r="J567" s="183"/>
      <c r="K567" s="183"/>
    </row>
    <row r="568" spans="1:11" s="162" customFormat="1" ht="15.75" x14ac:dyDescent="0.25">
      <c r="B568" s="102" t="s">
        <v>127</v>
      </c>
      <c r="C568" s="57" t="s">
        <v>516</v>
      </c>
      <c r="D568" s="57" t="s">
        <v>23</v>
      </c>
      <c r="E568" s="59" t="s">
        <v>72</v>
      </c>
      <c r="F568" s="60">
        <v>2010</v>
      </c>
      <c r="G568" s="54">
        <v>1</v>
      </c>
      <c r="H568" s="61">
        <v>12.298999999999999</v>
      </c>
      <c r="I568" s="62">
        <v>36</v>
      </c>
      <c r="J568" s="183"/>
      <c r="K568" s="183"/>
    </row>
    <row r="569" spans="1:11" s="162" customFormat="1" ht="15.75" x14ac:dyDescent="0.25">
      <c r="B569" s="116" t="s">
        <v>127</v>
      </c>
      <c r="C569" s="57" t="s">
        <v>546</v>
      </c>
      <c r="D569" s="117" t="s">
        <v>23</v>
      </c>
      <c r="E569" s="59" t="s">
        <v>576</v>
      </c>
      <c r="F569" s="70">
        <v>41977</v>
      </c>
      <c r="G569" s="54">
        <v>1</v>
      </c>
      <c r="H569" s="61">
        <v>11.933999999999999</v>
      </c>
      <c r="I569" s="62">
        <v>36.094999999999999</v>
      </c>
      <c r="J569" s="183"/>
      <c r="K569" s="183"/>
    </row>
    <row r="570" spans="1:11" s="162" customFormat="1" ht="15.75" x14ac:dyDescent="0.25">
      <c r="B570" s="137" t="s">
        <v>128</v>
      </c>
      <c r="C570" s="57" t="s">
        <v>420</v>
      </c>
      <c r="D570" s="71" t="s">
        <v>13</v>
      </c>
      <c r="E570" s="59" t="s">
        <v>69</v>
      </c>
      <c r="F570" s="70">
        <v>41278</v>
      </c>
      <c r="G570" s="54">
        <v>1</v>
      </c>
      <c r="H570" s="61">
        <v>52</v>
      </c>
      <c r="I570" s="62">
        <v>225.34</v>
      </c>
      <c r="J570" s="183"/>
      <c r="K570" s="183"/>
    </row>
    <row r="571" spans="1:11" s="162" customFormat="1" ht="15.75" x14ac:dyDescent="0.25">
      <c r="B571" s="102" t="s">
        <v>139</v>
      </c>
      <c r="C571" s="57" t="s">
        <v>388</v>
      </c>
      <c r="D571" s="57" t="s">
        <v>57</v>
      </c>
      <c r="E571" s="59" t="s">
        <v>69</v>
      </c>
      <c r="F571" s="70">
        <v>40645</v>
      </c>
      <c r="G571" s="54">
        <v>1</v>
      </c>
      <c r="H571" s="72">
        <v>275.52</v>
      </c>
      <c r="I571" s="74">
        <v>881.21</v>
      </c>
      <c r="J571" s="183"/>
      <c r="K571" s="183"/>
    </row>
    <row r="572" spans="1:11" s="162" customFormat="1" ht="15.75" x14ac:dyDescent="0.25">
      <c r="B572" s="102" t="s">
        <v>139</v>
      </c>
      <c r="C572" s="57" t="s">
        <v>311</v>
      </c>
      <c r="D572" s="57" t="s">
        <v>57</v>
      </c>
      <c r="E572" s="59" t="s">
        <v>72</v>
      </c>
      <c r="F572" s="70">
        <v>41596</v>
      </c>
      <c r="G572" s="54">
        <v>1</v>
      </c>
      <c r="H572" s="61">
        <v>46.11</v>
      </c>
      <c r="I572" s="74">
        <v>150.61000000000001</v>
      </c>
      <c r="J572" s="183"/>
      <c r="K572" s="183"/>
    </row>
    <row r="573" spans="1:11" s="162" customFormat="1" ht="15.75" x14ac:dyDescent="0.25">
      <c r="B573" s="163" t="s">
        <v>139</v>
      </c>
      <c r="C573" s="164" t="s">
        <v>544</v>
      </c>
      <c r="D573" s="164" t="s">
        <v>57</v>
      </c>
      <c r="E573" s="165" t="s">
        <v>576</v>
      </c>
      <c r="F573" s="60">
        <v>2014</v>
      </c>
      <c r="G573" s="54">
        <v>1</v>
      </c>
      <c r="H573" s="180">
        <v>21.27</v>
      </c>
      <c r="I573" s="166">
        <v>58.48</v>
      </c>
      <c r="J573" s="183"/>
      <c r="K573" s="183"/>
    </row>
    <row r="574" spans="1:11" s="162" customFormat="1" ht="16.5" thickBot="1" x14ac:dyDescent="0.3">
      <c r="B574" s="167" t="s">
        <v>139</v>
      </c>
      <c r="C574" s="168" t="s">
        <v>729</v>
      </c>
      <c r="D574" s="169" t="s">
        <v>57</v>
      </c>
      <c r="E574" s="170" t="s">
        <v>576</v>
      </c>
      <c r="F574" s="171">
        <v>1957</v>
      </c>
      <c r="G574" s="172">
        <v>1</v>
      </c>
      <c r="H574" s="173">
        <v>1.5840000000000001</v>
      </c>
      <c r="I574" s="174">
        <v>7</v>
      </c>
      <c r="J574" s="183"/>
      <c r="K574" s="183"/>
    </row>
    <row r="575" spans="1:11" ht="20.100000000000001" customHeight="1" x14ac:dyDescent="0.25">
      <c r="A575" s="9" t="s">
        <v>535</v>
      </c>
      <c r="G575" s="2"/>
      <c r="H575" s="28">
        <f>SUM(H4:H574)</f>
        <v>14891.69380000001</v>
      </c>
      <c r="I575" s="28">
        <f>SUM(I4:I574)</f>
        <v>51015.385000000046</v>
      </c>
    </row>
    <row r="576" spans="1:11" ht="20.100000000000001" customHeight="1" x14ac:dyDescent="0.25">
      <c r="A576" s="9" t="s">
        <v>536</v>
      </c>
      <c r="G576" s="2"/>
      <c r="H576" s="28">
        <f>SUM(H4:H575)-H575</f>
        <v>14891.69380000001</v>
      </c>
      <c r="I576" s="28">
        <f>SUM(I4:I575)-I575</f>
        <v>51015.385000000046</v>
      </c>
    </row>
    <row r="579" spans="6:7" ht="20.100000000000001" customHeight="1" x14ac:dyDescent="0.25">
      <c r="F579" s="4"/>
      <c r="G579" s="4"/>
    </row>
    <row r="580" spans="6:7" ht="20.100000000000001" customHeight="1" x14ac:dyDescent="0.25">
      <c r="F580" s="4"/>
      <c r="G580" s="4"/>
    </row>
  </sheetData>
  <autoFilter ref="B3:I576">
    <sortState ref="B4:I536">
      <sortCondition ref="B3:B459"/>
    </sortState>
  </autoFilter>
  <mergeCells count="7">
    <mergeCell ref="H385:H386"/>
    <mergeCell ref="I385:I386"/>
    <mergeCell ref="B2:I2"/>
    <mergeCell ref="H14:H15"/>
    <mergeCell ref="I14:I15"/>
    <mergeCell ref="H315:H316"/>
    <mergeCell ref="I315:I316"/>
  </mergeCells>
  <conditionalFormatting sqref="H522:I522 H526:I529 H534:I573">
    <cfRule type="cellIs" dxfId="15" priority="11" stopIfTrue="1" operator="equal">
      <formula>0</formula>
    </cfRule>
    <cfRule type="cellIs" dxfId="14" priority="12" stopIfTrue="1" operator="equal">
      <formula>""</formula>
    </cfRule>
  </conditionalFormatting>
  <conditionalFormatting sqref="H574:I574">
    <cfRule type="cellIs" dxfId="13" priority="5" stopIfTrue="1" operator="equal">
      <formula>0</formula>
    </cfRule>
    <cfRule type="cellIs" dxfId="12" priority="6" stopIfTrue="1" operator="equal">
      <formula>""</formula>
    </cfRule>
  </conditionalFormatting>
  <conditionalFormatting sqref="H533:I533">
    <cfRule type="cellIs" dxfId="11" priority="3" stopIfTrue="1" operator="equal">
      <formula>0</formula>
    </cfRule>
    <cfRule type="cellIs" dxfId="10" priority="4" stopIfTrue="1" operator="equal">
      <formula>""</formula>
    </cfRule>
  </conditionalFormatting>
  <conditionalFormatting sqref="H530:I532">
    <cfRule type="cellIs" dxfId="9" priority="1" stopIfTrue="1" operator="equal">
      <formula>0</formula>
    </cfRule>
    <cfRule type="cellIs" dxfId="8" priority="2" stopIfTrue="1" operator="equal">
      <formula>""</formula>
    </cfRule>
  </conditionalFormatting>
  <printOptions horizontalCentered="1"/>
  <pageMargins left="0.51181102362204722" right="0.31496062992125984" top="0.74803149606299213" bottom="0.74803149606299213" header="0.31496062992125984" footer="0.31496062992125984"/>
  <pageSetup paperSize="9" scale="47" orientation="portrait" r:id="rId1"/>
  <rowBreaks count="5" manualBreakCount="5">
    <brk id="96" max="9" man="1"/>
    <brk id="197" max="9" man="1"/>
    <brk id="309" max="9" man="1"/>
    <brk id="418" max="9" man="1"/>
    <brk id="513"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3"/>
  <sheetViews>
    <sheetView topLeftCell="A540" zoomScale="70" zoomScaleNormal="70" workbookViewId="0">
      <selection activeCell="F60" sqref="F60"/>
    </sheetView>
  </sheetViews>
  <sheetFormatPr defaultRowHeight="15" x14ac:dyDescent="0.25"/>
  <cols>
    <col min="1" max="1" width="11.140625" bestFit="1" customWidth="1"/>
    <col min="2" max="2" width="33" bestFit="1" customWidth="1"/>
    <col min="3" max="3" width="16.85546875" bestFit="1" customWidth="1"/>
    <col min="4" max="4" width="13" bestFit="1" customWidth="1"/>
    <col min="5" max="5" width="12.42578125" bestFit="1" customWidth="1"/>
    <col min="6" max="6" width="12.5703125" bestFit="1" customWidth="1"/>
    <col min="7" max="7" width="12.42578125" bestFit="1" customWidth="1"/>
    <col min="8" max="8" width="12.5703125" bestFit="1" customWidth="1"/>
    <col min="10" max="10" width="23" customWidth="1"/>
    <col min="11" max="11" width="26.7109375" customWidth="1"/>
    <col min="12" max="12" width="9.140625" customWidth="1"/>
    <col min="13" max="13" width="25.7109375" customWidth="1"/>
    <col min="14" max="14" width="31" customWidth="1"/>
  </cols>
  <sheetData>
    <row r="1" spans="1:21" ht="79.5" thickBot="1" x14ac:dyDescent="0.3">
      <c r="A1" s="10" t="s">
        <v>534</v>
      </c>
      <c r="B1" s="5" t="s">
        <v>142</v>
      </c>
      <c r="C1" s="6" t="s">
        <v>65</v>
      </c>
      <c r="D1" s="7" t="s">
        <v>66</v>
      </c>
      <c r="E1" s="8" t="s">
        <v>67</v>
      </c>
      <c r="F1" s="8" t="s">
        <v>581</v>
      </c>
      <c r="G1" s="17" t="s">
        <v>143</v>
      </c>
      <c r="H1" s="18" t="s">
        <v>68</v>
      </c>
      <c r="I1" s="11"/>
      <c r="J1" s="24" t="s">
        <v>65</v>
      </c>
      <c r="K1" s="25" t="s">
        <v>143</v>
      </c>
      <c r="L1" s="25" t="s">
        <v>581</v>
      </c>
      <c r="M1" s="25" t="s">
        <v>65</v>
      </c>
      <c r="N1" s="26" t="s">
        <v>537</v>
      </c>
      <c r="O1" s="8" t="s">
        <v>67</v>
      </c>
      <c r="P1" s="39" t="s">
        <v>733</v>
      </c>
      <c r="Q1" s="39" t="s">
        <v>734</v>
      </c>
      <c r="R1" s="38"/>
      <c r="U1" s="8" t="s">
        <v>67</v>
      </c>
    </row>
    <row r="2" spans="1:21" ht="16.5" customHeight="1" x14ac:dyDescent="0.25">
      <c r="A2" s="49" t="s">
        <v>76</v>
      </c>
      <c r="B2" s="50" t="s">
        <v>386</v>
      </c>
      <c r="C2" s="51" t="s">
        <v>11</v>
      </c>
      <c r="D2" s="52" t="s">
        <v>69</v>
      </c>
      <c r="E2" s="53">
        <v>1998</v>
      </c>
      <c r="F2" s="54">
        <v>1</v>
      </c>
      <c r="G2" s="194">
        <v>10.6</v>
      </c>
      <c r="H2" s="195">
        <v>47</v>
      </c>
      <c r="I2" s="11"/>
      <c r="J2" s="190" t="s">
        <v>11</v>
      </c>
      <c r="K2" s="21">
        <f>SUMIF($C:$C,J2,$G:$G)</f>
        <v>15.2</v>
      </c>
      <c r="L2" s="21">
        <f>SUMIF(C2:C572,J2,F2:F572)</f>
        <v>2</v>
      </c>
      <c r="M2" s="22" t="s">
        <v>11</v>
      </c>
      <c r="N2" s="23">
        <f>SUMIF($C:$C,M2,$H:$H)</f>
        <v>67.66</v>
      </c>
      <c r="O2">
        <v>1998</v>
      </c>
      <c r="P2" s="40">
        <v>1924</v>
      </c>
      <c r="Q2" s="40">
        <f>SUMIF($O:$O,P2,$F:$F)</f>
        <v>1</v>
      </c>
      <c r="T2">
        <f>IF(LEN(S2)&lt;2,O2,S2)</f>
        <v>1998</v>
      </c>
      <c r="U2">
        <v>1998</v>
      </c>
    </row>
    <row r="3" spans="1:21" ht="16.5" customHeight="1" x14ac:dyDescent="0.25">
      <c r="A3" s="49" t="s">
        <v>76</v>
      </c>
      <c r="B3" s="57" t="s">
        <v>411</v>
      </c>
      <c r="C3" s="58" t="s">
        <v>11</v>
      </c>
      <c r="D3" s="59" t="s">
        <v>69</v>
      </c>
      <c r="E3" s="60">
        <v>2006</v>
      </c>
      <c r="F3" s="54">
        <v>1</v>
      </c>
      <c r="G3" s="196">
        <v>4.5999999999999996</v>
      </c>
      <c r="H3" s="197">
        <v>20.66</v>
      </c>
      <c r="I3" s="11"/>
      <c r="J3" s="193" t="s">
        <v>775</v>
      </c>
      <c r="K3" s="21">
        <f t="shared" ref="K3:K66" si="0">SUMIF($C:$C,J3,$G:$G)</f>
        <v>2.4900000000000002</v>
      </c>
      <c r="L3" s="21">
        <f t="shared" ref="L3:L66" si="1">SUMIF(C3:C573,J3,F3:F573)</f>
        <v>1</v>
      </c>
      <c r="M3" t="s">
        <v>775</v>
      </c>
      <c r="N3" s="23">
        <f t="shared" ref="N3:N66" si="2">SUMIF($C:$C,M3,$H:$H)</f>
        <v>8.7149999999999999</v>
      </c>
      <c r="O3">
        <v>2006</v>
      </c>
      <c r="P3" s="40">
        <v>1925</v>
      </c>
      <c r="Q3" s="40">
        <f t="shared" ref="Q3:Q66" si="3">SUMIF($O:$O,P3,$F:$F)</f>
        <v>0</v>
      </c>
      <c r="T3">
        <f t="shared" ref="T3:T66" si="4">IF(LEN(S3)&lt;2,O3,S3)</f>
        <v>2006</v>
      </c>
      <c r="U3">
        <v>2006</v>
      </c>
    </row>
    <row r="4" spans="1:21" ht="16.5" customHeight="1" x14ac:dyDescent="0.25">
      <c r="A4" s="184" t="s">
        <v>773</v>
      </c>
      <c r="B4" s="83" t="s">
        <v>774</v>
      </c>
      <c r="C4" s="84" t="s">
        <v>775</v>
      </c>
      <c r="D4" s="85" t="s">
        <v>69</v>
      </c>
      <c r="E4" s="86">
        <v>42965</v>
      </c>
      <c r="F4" s="87">
        <v>1</v>
      </c>
      <c r="G4" s="198">
        <v>2.4900000000000002</v>
      </c>
      <c r="H4" s="199">
        <v>8.7149999999999999</v>
      </c>
      <c r="I4" s="11"/>
      <c r="J4" s="245" t="s">
        <v>10</v>
      </c>
      <c r="K4" s="21">
        <f t="shared" si="0"/>
        <v>44.02</v>
      </c>
      <c r="L4" s="21">
        <f t="shared" si="1"/>
        <v>4</v>
      </c>
      <c r="M4" s="13" t="s">
        <v>10</v>
      </c>
      <c r="N4" s="23">
        <f t="shared" si="2"/>
        <v>163.34999999999997</v>
      </c>
      <c r="O4">
        <v>2017</v>
      </c>
      <c r="P4" s="40">
        <v>1926</v>
      </c>
      <c r="Q4" s="40">
        <f t="shared" si="3"/>
        <v>0</v>
      </c>
      <c r="T4">
        <f t="shared" si="4"/>
        <v>2017</v>
      </c>
      <c r="U4">
        <v>2017</v>
      </c>
    </row>
    <row r="5" spans="1:21" ht="16.5" customHeight="1" x14ac:dyDescent="0.25">
      <c r="A5" s="63" t="s">
        <v>77</v>
      </c>
      <c r="B5" s="57" t="s">
        <v>203</v>
      </c>
      <c r="C5" s="64" t="s">
        <v>10</v>
      </c>
      <c r="D5" s="59" t="s">
        <v>72</v>
      </c>
      <c r="E5" s="60">
        <v>2009</v>
      </c>
      <c r="F5" s="54">
        <v>1</v>
      </c>
      <c r="G5" s="196">
        <v>28.78</v>
      </c>
      <c r="H5" s="197">
        <v>94.88</v>
      </c>
      <c r="I5" s="11"/>
      <c r="J5" s="245" t="s">
        <v>22</v>
      </c>
      <c r="K5" s="21">
        <f t="shared" si="0"/>
        <v>117.843</v>
      </c>
      <c r="L5" s="21">
        <f t="shared" si="1"/>
        <v>13</v>
      </c>
      <c r="M5" s="13" t="s">
        <v>22</v>
      </c>
      <c r="N5" s="23">
        <f t="shared" si="2"/>
        <v>384.07299999999998</v>
      </c>
      <c r="O5">
        <v>2009</v>
      </c>
      <c r="P5" s="40">
        <v>1927</v>
      </c>
      <c r="Q5" s="40">
        <f t="shared" si="3"/>
        <v>0</v>
      </c>
      <c r="T5">
        <f t="shared" si="4"/>
        <v>2009</v>
      </c>
      <c r="U5">
        <v>2009</v>
      </c>
    </row>
    <row r="6" spans="1:21" ht="16.5" customHeight="1" x14ac:dyDescent="0.25">
      <c r="A6" s="63" t="s">
        <v>77</v>
      </c>
      <c r="B6" s="57" t="s">
        <v>215</v>
      </c>
      <c r="C6" s="64" t="s">
        <v>10</v>
      </c>
      <c r="D6" s="59" t="s">
        <v>72</v>
      </c>
      <c r="E6" s="60">
        <v>2006</v>
      </c>
      <c r="F6" s="54">
        <v>1</v>
      </c>
      <c r="G6" s="196">
        <v>0.55000000000000004</v>
      </c>
      <c r="H6" s="197">
        <v>4.2699999999999996</v>
      </c>
      <c r="I6" s="11"/>
      <c r="J6" s="245" t="s">
        <v>48</v>
      </c>
      <c r="K6" s="21">
        <f t="shared" si="0"/>
        <v>196.67299999999997</v>
      </c>
      <c r="L6" s="21">
        <f t="shared" si="1"/>
        <v>15</v>
      </c>
      <c r="M6" s="13" t="s">
        <v>48</v>
      </c>
      <c r="N6" s="23">
        <f t="shared" si="2"/>
        <v>815.72</v>
      </c>
      <c r="O6">
        <v>2006</v>
      </c>
      <c r="P6" s="40">
        <v>1928</v>
      </c>
      <c r="Q6" s="40">
        <f t="shared" si="3"/>
        <v>1</v>
      </c>
      <c r="T6">
        <f t="shared" si="4"/>
        <v>2006</v>
      </c>
      <c r="U6">
        <v>2006</v>
      </c>
    </row>
    <row r="7" spans="1:21" ht="16.5" customHeight="1" x14ac:dyDescent="0.25">
      <c r="A7" s="63" t="s">
        <v>77</v>
      </c>
      <c r="B7" s="57" t="s">
        <v>264</v>
      </c>
      <c r="C7" s="64" t="s">
        <v>10</v>
      </c>
      <c r="D7" s="59" t="s">
        <v>72</v>
      </c>
      <c r="E7" s="60">
        <v>2004</v>
      </c>
      <c r="F7" s="54">
        <v>1</v>
      </c>
      <c r="G7" s="196">
        <v>8.84</v>
      </c>
      <c r="H7" s="197">
        <v>41</v>
      </c>
      <c r="I7" s="11"/>
      <c r="J7" s="245" t="s">
        <v>81</v>
      </c>
      <c r="K7" s="21">
        <f t="shared" si="0"/>
        <v>3</v>
      </c>
      <c r="L7" s="21">
        <f t="shared" si="1"/>
        <v>1</v>
      </c>
      <c r="M7" s="13" t="s">
        <v>81</v>
      </c>
      <c r="N7" s="23">
        <f t="shared" si="2"/>
        <v>22.3</v>
      </c>
      <c r="O7">
        <v>2004</v>
      </c>
      <c r="P7" s="40">
        <v>1929</v>
      </c>
      <c r="Q7" s="40">
        <f t="shared" si="3"/>
        <v>1</v>
      </c>
      <c r="T7">
        <f t="shared" si="4"/>
        <v>2004</v>
      </c>
      <c r="U7">
        <v>2004</v>
      </c>
    </row>
    <row r="8" spans="1:21" ht="16.5" customHeight="1" x14ac:dyDescent="0.25">
      <c r="A8" s="63" t="s">
        <v>77</v>
      </c>
      <c r="B8" s="57" t="s">
        <v>351</v>
      </c>
      <c r="C8" s="64" t="s">
        <v>10</v>
      </c>
      <c r="D8" s="59" t="s">
        <v>72</v>
      </c>
      <c r="E8" s="60">
        <v>2009</v>
      </c>
      <c r="F8" s="54">
        <v>1</v>
      </c>
      <c r="G8" s="196">
        <v>5.85</v>
      </c>
      <c r="H8" s="197">
        <v>23.2</v>
      </c>
      <c r="I8" s="11"/>
      <c r="J8" s="245" t="s">
        <v>45</v>
      </c>
      <c r="K8" s="21">
        <f t="shared" si="0"/>
        <v>16.579999999999998</v>
      </c>
      <c r="L8" s="21">
        <f t="shared" si="1"/>
        <v>3</v>
      </c>
      <c r="M8" s="13" t="s">
        <v>45</v>
      </c>
      <c r="N8" s="23">
        <f t="shared" si="2"/>
        <v>67.91</v>
      </c>
      <c r="O8">
        <v>2009</v>
      </c>
      <c r="P8" s="40">
        <v>1930</v>
      </c>
      <c r="Q8" s="40">
        <f t="shared" si="3"/>
        <v>0</v>
      </c>
      <c r="T8">
        <f t="shared" si="4"/>
        <v>2009</v>
      </c>
      <c r="U8">
        <v>2009</v>
      </c>
    </row>
    <row r="9" spans="1:21" ht="16.5" customHeight="1" x14ac:dyDescent="0.25">
      <c r="A9" s="65" t="s">
        <v>78</v>
      </c>
      <c r="B9" s="66" t="s">
        <v>194</v>
      </c>
      <c r="C9" s="58" t="s">
        <v>22</v>
      </c>
      <c r="D9" s="59" t="s">
        <v>72</v>
      </c>
      <c r="E9" s="67">
        <v>2001</v>
      </c>
      <c r="F9" s="54">
        <v>1</v>
      </c>
      <c r="G9" s="200">
        <v>2.2000000000000002</v>
      </c>
      <c r="H9" s="201">
        <v>11.75</v>
      </c>
      <c r="I9" s="11"/>
      <c r="J9" s="245" t="s">
        <v>19</v>
      </c>
      <c r="K9" s="21">
        <f t="shared" si="0"/>
        <v>190.03400000000002</v>
      </c>
      <c r="L9" s="21">
        <f t="shared" si="1"/>
        <v>13</v>
      </c>
      <c r="M9" s="13" t="s">
        <v>19</v>
      </c>
      <c r="N9" s="23">
        <f t="shared" si="2"/>
        <v>668.54000000000008</v>
      </c>
      <c r="O9">
        <v>2001</v>
      </c>
      <c r="P9" s="40">
        <v>1931</v>
      </c>
      <c r="Q9" s="40">
        <f t="shared" si="3"/>
        <v>0</v>
      </c>
      <c r="T9">
        <f t="shared" si="4"/>
        <v>2001</v>
      </c>
      <c r="U9">
        <v>2001</v>
      </c>
    </row>
    <row r="10" spans="1:21" ht="16.5" customHeight="1" x14ac:dyDescent="0.25">
      <c r="A10" s="65" t="s">
        <v>78</v>
      </c>
      <c r="B10" s="57" t="s">
        <v>202</v>
      </c>
      <c r="C10" s="58" t="s">
        <v>22</v>
      </c>
      <c r="D10" s="59" t="s">
        <v>72</v>
      </c>
      <c r="E10" s="70">
        <v>41556</v>
      </c>
      <c r="F10" s="54">
        <v>1</v>
      </c>
      <c r="G10" s="196">
        <v>12.502000000000001</v>
      </c>
      <c r="H10" s="197">
        <v>45.5</v>
      </c>
      <c r="I10" s="11"/>
      <c r="J10" s="245" t="s">
        <v>28</v>
      </c>
      <c r="K10" s="21">
        <f t="shared" si="0"/>
        <v>257.44</v>
      </c>
      <c r="L10" s="21">
        <f t="shared" si="1"/>
        <v>2</v>
      </c>
      <c r="M10" s="13" t="s">
        <v>28</v>
      </c>
      <c r="N10" s="23">
        <f t="shared" si="2"/>
        <v>654.48400000000004</v>
      </c>
      <c r="O10">
        <v>2013</v>
      </c>
      <c r="P10" s="40">
        <v>1932</v>
      </c>
      <c r="Q10" s="40">
        <f t="shared" si="3"/>
        <v>0</v>
      </c>
      <c r="T10">
        <f t="shared" si="4"/>
        <v>2013</v>
      </c>
      <c r="U10">
        <v>2013</v>
      </c>
    </row>
    <row r="11" spans="1:21" ht="16.5" customHeight="1" x14ac:dyDescent="0.25">
      <c r="A11" s="65" t="s">
        <v>78</v>
      </c>
      <c r="B11" s="71" t="s">
        <v>205</v>
      </c>
      <c r="C11" s="58" t="s">
        <v>22</v>
      </c>
      <c r="D11" s="59" t="s">
        <v>72</v>
      </c>
      <c r="E11" s="70">
        <v>41556</v>
      </c>
      <c r="F11" s="54">
        <v>1</v>
      </c>
      <c r="G11" s="202">
        <v>13.81</v>
      </c>
      <c r="H11" s="203">
        <v>39.89</v>
      </c>
      <c r="I11" s="11"/>
      <c r="J11" s="245" t="s">
        <v>15</v>
      </c>
      <c r="K11" s="21">
        <f t="shared" si="0"/>
        <v>21.876999999999999</v>
      </c>
      <c r="L11" s="21">
        <f t="shared" si="1"/>
        <v>3</v>
      </c>
      <c r="M11" s="13" t="s">
        <v>15</v>
      </c>
      <c r="N11" s="23">
        <f t="shared" si="2"/>
        <v>122.11</v>
      </c>
      <c r="O11">
        <v>2013</v>
      </c>
      <c r="P11" s="40">
        <v>1933</v>
      </c>
      <c r="Q11" s="40">
        <f t="shared" si="3"/>
        <v>0</v>
      </c>
      <c r="T11">
        <f t="shared" si="4"/>
        <v>2013</v>
      </c>
      <c r="U11">
        <v>2013</v>
      </c>
    </row>
    <row r="12" spans="1:21" ht="16.5" customHeight="1" x14ac:dyDescent="0.25">
      <c r="A12" s="65" t="s">
        <v>78</v>
      </c>
      <c r="B12" s="57" t="s">
        <v>219</v>
      </c>
      <c r="C12" s="58" t="s">
        <v>22</v>
      </c>
      <c r="D12" s="59" t="s">
        <v>72</v>
      </c>
      <c r="E12" s="60">
        <v>1997</v>
      </c>
      <c r="F12" s="54">
        <v>1</v>
      </c>
      <c r="G12" s="204">
        <v>3.15</v>
      </c>
      <c r="H12" s="205">
        <v>16</v>
      </c>
      <c r="I12" s="11"/>
      <c r="J12" s="245" t="s">
        <v>43</v>
      </c>
      <c r="K12" s="21">
        <f t="shared" si="0"/>
        <v>0.38</v>
      </c>
      <c r="L12" s="21">
        <f t="shared" si="1"/>
        <v>1</v>
      </c>
      <c r="M12" s="13" t="s">
        <v>43</v>
      </c>
      <c r="N12" s="23">
        <f t="shared" si="2"/>
        <v>1.44</v>
      </c>
      <c r="O12">
        <v>1997</v>
      </c>
      <c r="P12" s="40">
        <v>1934</v>
      </c>
      <c r="Q12" s="40">
        <f t="shared" si="3"/>
        <v>1</v>
      </c>
      <c r="T12">
        <f t="shared" si="4"/>
        <v>1997</v>
      </c>
      <c r="U12">
        <v>1997</v>
      </c>
    </row>
    <row r="13" spans="1:21" ht="16.5" customHeight="1" x14ac:dyDescent="0.25">
      <c r="A13" s="65" t="s">
        <v>78</v>
      </c>
      <c r="B13" s="57" t="s">
        <v>493</v>
      </c>
      <c r="C13" s="58" t="s">
        <v>22</v>
      </c>
      <c r="D13" s="59" t="s">
        <v>72</v>
      </c>
      <c r="E13" s="60">
        <v>1997</v>
      </c>
      <c r="F13" s="54">
        <v>1</v>
      </c>
      <c r="G13" s="206">
        <v>0</v>
      </c>
      <c r="H13" s="207">
        <v>0</v>
      </c>
      <c r="I13" s="11"/>
      <c r="J13" s="245" t="s">
        <v>55</v>
      </c>
      <c r="K13" s="21">
        <f t="shared" si="0"/>
        <v>49.584000000000003</v>
      </c>
      <c r="L13" s="21">
        <f t="shared" si="1"/>
        <v>5</v>
      </c>
      <c r="M13" s="13" t="s">
        <v>55</v>
      </c>
      <c r="N13" s="23">
        <f t="shared" si="2"/>
        <v>277.39</v>
      </c>
      <c r="O13">
        <v>1997</v>
      </c>
      <c r="P13" s="40">
        <v>1935</v>
      </c>
      <c r="Q13" s="40">
        <f t="shared" si="3"/>
        <v>0</v>
      </c>
      <c r="T13">
        <f t="shared" si="4"/>
        <v>1997</v>
      </c>
      <c r="U13">
        <v>1997</v>
      </c>
    </row>
    <row r="14" spans="1:21" ht="16.5" customHeight="1" x14ac:dyDescent="0.25">
      <c r="A14" s="65" t="s">
        <v>78</v>
      </c>
      <c r="B14" s="57" t="s">
        <v>404</v>
      </c>
      <c r="C14" s="58" t="s">
        <v>22</v>
      </c>
      <c r="D14" s="59" t="s">
        <v>69</v>
      </c>
      <c r="E14" s="60">
        <v>2010</v>
      </c>
      <c r="F14" s="54">
        <v>1</v>
      </c>
      <c r="G14" s="196">
        <v>28.72</v>
      </c>
      <c r="H14" s="208">
        <v>88.1</v>
      </c>
      <c r="I14" s="11"/>
      <c r="J14" s="245" t="s">
        <v>24</v>
      </c>
      <c r="K14" s="21">
        <f t="shared" si="0"/>
        <v>89.277000000000015</v>
      </c>
      <c r="L14" s="21">
        <f t="shared" si="1"/>
        <v>7</v>
      </c>
      <c r="M14" s="13" t="s">
        <v>24</v>
      </c>
      <c r="N14" s="23">
        <f t="shared" si="2"/>
        <v>301.99800000000005</v>
      </c>
      <c r="O14">
        <v>2010</v>
      </c>
      <c r="P14" s="40">
        <v>1936</v>
      </c>
      <c r="Q14" s="40">
        <f t="shared" si="3"/>
        <v>0</v>
      </c>
      <c r="T14">
        <f t="shared" si="4"/>
        <v>2010</v>
      </c>
      <c r="U14">
        <v>2010</v>
      </c>
    </row>
    <row r="15" spans="1:21" ht="16.5" customHeight="1" x14ac:dyDescent="0.25">
      <c r="A15" s="65" t="s">
        <v>78</v>
      </c>
      <c r="B15" s="75" t="s">
        <v>244</v>
      </c>
      <c r="C15" s="58" t="s">
        <v>22</v>
      </c>
      <c r="D15" s="59" t="s">
        <v>72</v>
      </c>
      <c r="E15" s="76">
        <v>41537</v>
      </c>
      <c r="F15" s="54">
        <v>1</v>
      </c>
      <c r="G15" s="209">
        <v>3.0649999999999999</v>
      </c>
      <c r="H15" s="210">
        <v>5.64</v>
      </c>
      <c r="I15" s="11"/>
      <c r="J15" s="245" t="s">
        <v>18</v>
      </c>
      <c r="K15" s="21">
        <f t="shared" si="0"/>
        <v>130.184</v>
      </c>
      <c r="L15" s="21">
        <f t="shared" si="1"/>
        <v>8</v>
      </c>
      <c r="M15" s="13" t="s">
        <v>18</v>
      </c>
      <c r="N15" s="23">
        <f t="shared" si="2"/>
        <v>388.31</v>
      </c>
      <c r="O15">
        <v>2013</v>
      </c>
      <c r="P15" s="40">
        <v>1937</v>
      </c>
      <c r="Q15" s="40">
        <f t="shared" si="3"/>
        <v>0</v>
      </c>
      <c r="T15">
        <f t="shared" si="4"/>
        <v>2013</v>
      </c>
      <c r="U15">
        <v>2013</v>
      </c>
    </row>
    <row r="16" spans="1:21" ht="16.5" customHeight="1" x14ac:dyDescent="0.25">
      <c r="A16" s="65" t="s">
        <v>78</v>
      </c>
      <c r="B16" s="71" t="s">
        <v>248</v>
      </c>
      <c r="C16" s="58" t="s">
        <v>22</v>
      </c>
      <c r="D16" s="59" t="s">
        <v>72</v>
      </c>
      <c r="E16" s="79">
        <v>41124</v>
      </c>
      <c r="F16" s="54">
        <v>1</v>
      </c>
      <c r="G16" s="211">
        <v>8.44</v>
      </c>
      <c r="H16" s="208">
        <v>30.5</v>
      </c>
      <c r="I16" s="11"/>
      <c r="J16" s="245" t="s">
        <v>6</v>
      </c>
      <c r="K16" s="21">
        <f t="shared" si="0"/>
        <v>27.309000000000001</v>
      </c>
      <c r="L16" s="21">
        <f t="shared" si="1"/>
        <v>2</v>
      </c>
      <c r="M16" s="13" t="s">
        <v>6</v>
      </c>
      <c r="N16" s="23">
        <f t="shared" si="2"/>
        <v>171</v>
      </c>
      <c r="O16">
        <v>2012</v>
      </c>
      <c r="P16" s="40">
        <v>1938</v>
      </c>
      <c r="Q16" s="40">
        <f t="shared" si="3"/>
        <v>2</v>
      </c>
      <c r="S16">
        <f>YEAR(O16)</f>
        <v>1905</v>
      </c>
      <c r="T16">
        <f t="shared" si="4"/>
        <v>1905</v>
      </c>
      <c r="U16">
        <v>2012</v>
      </c>
    </row>
    <row r="17" spans="1:21" ht="16.5" customHeight="1" x14ac:dyDescent="0.25">
      <c r="A17" s="65" t="s">
        <v>78</v>
      </c>
      <c r="B17" s="57" t="s">
        <v>250</v>
      </c>
      <c r="C17" s="58" t="s">
        <v>22</v>
      </c>
      <c r="D17" s="59" t="s">
        <v>72</v>
      </c>
      <c r="E17" s="60">
        <f>E14</f>
        <v>2010</v>
      </c>
      <c r="F17" s="54">
        <v>1</v>
      </c>
      <c r="G17" s="196">
        <v>3.66</v>
      </c>
      <c r="H17" s="208">
        <v>14.904</v>
      </c>
      <c r="I17" s="11"/>
      <c r="J17" s="245" t="s">
        <v>44</v>
      </c>
      <c r="K17" s="21">
        <f t="shared" si="0"/>
        <v>21.342000000000002</v>
      </c>
      <c r="L17" s="21">
        <f t="shared" si="1"/>
        <v>5</v>
      </c>
      <c r="M17" s="13" t="s">
        <v>44</v>
      </c>
      <c r="N17" s="23">
        <f t="shared" si="2"/>
        <v>86.4</v>
      </c>
      <c r="O17">
        <v>2010</v>
      </c>
      <c r="P17" s="40">
        <v>1939</v>
      </c>
      <c r="Q17" s="40">
        <f t="shared" si="3"/>
        <v>0</v>
      </c>
      <c r="T17">
        <f t="shared" si="4"/>
        <v>2010</v>
      </c>
      <c r="U17">
        <v>2010</v>
      </c>
    </row>
    <row r="18" spans="1:21" ht="16.5" customHeight="1" x14ac:dyDescent="0.25">
      <c r="A18" s="65" t="s">
        <v>78</v>
      </c>
      <c r="B18" s="57" t="s">
        <v>253</v>
      </c>
      <c r="C18" s="58" t="s">
        <v>22</v>
      </c>
      <c r="D18" s="59" t="s">
        <v>72</v>
      </c>
      <c r="E18" s="60">
        <v>2009</v>
      </c>
      <c r="F18" s="54">
        <v>1</v>
      </c>
      <c r="G18" s="211">
        <v>0.92</v>
      </c>
      <c r="H18" s="208">
        <v>4.38</v>
      </c>
      <c r="I18" s="11"/>
      <c r="J18" s="245" t="s">
        <v>38</v>
      </c>
      <c r="K18" s="21">
        <f t="shared" si="0"/>
        <v>226.405</v>
      </c>
      <c r="L18" s="21">
        <f t="shared" si="1"/>
        <v>8</v>
      </c>
      <c r="M18" s="13" t="s">
        <v>38</v>
      </c>
      <c r="N18" s="23">
        <f t="shared" si="2"/>
        <v>777.90000000000009</v>
      </c>
      <c r="O18">
        <v>2009</v>
      </c>
      <c r="P18" s="40">
        <v>1940</v>
      </c>
      <c r="Q18" s="40">
        <f t="shared" si="3"/>
        <v>0</v>
      </c>
      <c r="T18">
        <f t="shared" si="4"/>
        <v>2009</v>
      </c>
      <c r="U18">
        <v>2009</v>
      </c>
    </row>
    <row r="19" spans="1:21" ht="16.5" customHeight="1" x14ac:dyDescent="0.25">
      <c r="A19" s="65" t="s">
        <v>78</v>
      </c>
      <c r="B19" s="57" t="s">
        <v>650</v>
      </c>
      <c r="C19" s="58" t="s">
        <v>22</v>
      </c>
      <c r="D19" s="59" t="s">
        <v>69</v>
      </c>
      <c r="E19" s="70">
        <v>42028</v>
      </c>
      <c r="F19" s="54">
        <v>1</v>
      </c>
      <c r="G19" s="211">
        <v>30.09</v>
      </c>
      <c r="H19" s="208">
        <v>71.180000000000007</v>
      </c>
      <c r="I19" s="11"/>
      <c r="J19" s="245" t="s">
        <v>7</v>
      </c>
      <c r="K19" s="21">
        <f t="shared" si="0"/>
        <v>328.50299999999999</v>
      </c>
      <c r="L19" s="21">
        <f t="shared" si="1"/>
        <v>23</v>
      </c>
      <c r="M19" s="13" t="s">
        <v>7</v>
      </c>
      <c r="N19" s="23">
        <f t="shared" si="2"/>
        <v>1233.75</v>
      </c>
      <c r="O19">
        <v>2015</v>
      </c>
      <c r="P19" s="40">
        <v>1941</v>
      </c>
      <c r="Q19" s="40">
        <f t="shared" si="3"/>
        <v>0</v>
      </c>
      <c r="S19">
        <f t="shared" ref="S19:S80" si="5">YEAR(O19)</f>
        <v>1905</v>
      </c>
      <c r="T19">
        <f t="shared" si="4"/>
        <v>1905</v>
      </c>
      <c r="U19">
        <v>2015</v>
      </c>
    </row>
    <row r="20" spans="1:21" ht="16.5" customHeight="1" x14ac:dyDescent="0.25">
      <c r="A20" s="82" t="s">
        <v>78</v>
      </c>
      <c r="B20" s="83" t="s">
        <v>776</v>
      </c>
      <c r="C20" s="84" t="s">
        <v>22</v>
      </c>
      <c r="D20" s="85" t="s">
        <v>69</v>
      </c>
      <c r="E20" s="86">
        <v>43034</v>
      </c>
      <c r="F20" s="87">
        <v>1</v>
      </c>
      <c r="G20" s="212">
        <v>3.8210000000000002</v>
      </c>
      <c r="H20" s="213">
        <v>16.838999999999999</v>
      </c>
      <c r="I20" s="11"/>
      <c r="J20" s="245" t="s">
        <v>35</v>
      </c>
      <c r="K20" s="21">
        <f t="shared" si="0"/>
        <v>157.208</v>
      </c>
      <c r="L20" s="21">
        <f t="shared" si="1"/>
        <v>9</v>
      </c>
      <c r="M20" s="13" t="s">
        <v>35</v>
      </c>
      <c r="N20" s="23">
        <f t="shared" si="2"/>
        <v>466.45</v>
      </c>
      <c r="O20">
        <v>2017</v>
      </c>
      <c r="P20" s="40">
        <v>1942</v>
      </c>
      <c r="Q20" s="40">
        <f t="shared" si="3"/>
        <v>0</v>
      </c>
      <c r="S20">
        <f t="shared" si="5"/>
        <v>1905</v>
      </c>
      <c r="T20">
        <f t="shared" si="4"/>
        <v>1905</v>
      </c>
      <c r="U20">
        <v>2017</v>
      </c>
    </row>
    <row r="21" spans="1:21" ht="16.5" customHeight="1" x14ac:dyDescent="0.25">
      <c r="A21" s="82" t="s">
        <v>78</v>
      </c>
      <c r="B21" s="83" t="s">
        <v>777</v>
      </c>
      <c r="C21" s="84" t="s">
        <v>22</v>
      </c>
      <c r="D21" s="85" t="s">
        <v>69</v>
      </c>
      <c r="E21" s="86">
        <v>43039</v>
      </c>
      <c r="F21" s="87">
        <v>1</v>
      </c>
      <c r="G21" s="212">
        <v>7.4649999999999999</v>
      </c>
      <c r="H21" s="213">
        <v>39.39</v>
      </c>
      <c r="I21" s="11"/>
      <c r="J21" s="245" t="s">
        <v>3</v>
      </c>
      <c r="K21" s="21">
        <f t="shared" si="0"/>
        <v>1359.7390000000003</v>
      </c>
      <c r="L21" s="21">
        <f t="shared" si="1"/>
        <v>21</v>
      </c>
      <c r="M21" s="13" t="s">
        <v>3</v>
      </c>
      <c r="N21" s="23">
        <f t="shared" si="2"/>
        <v>4666.2890000000007</v>
      </c>
      <c r="O21">
        <v>2017</v>
      </c>
      <c r="P21" s="40">
        <v>1943</v>
      </c>
      <c r="Q21" s="40">
        <f t="shared" si="3"/>
        <v>0</v>
      </c>
      <c r="S21">
        <f t="shared" si="5"/>
        <v>1905</v>
      </c>
      <c r="T21">
        <f t="shared" si="4"/>
        <v>1905</v>
      </c>
      <c r="U21">
        <v>2017</v>
      </c>
    </row>
    <row r="22" spans="1:21" ht="16.5" customHeight="1" x14ac:dyDescent="0.25">
      <c r="A22" s="65" t="s">
        <v>79</v>
      </c>
      <c r="B22" s="66" t="s">
        <v>195</v>
      </c>
      <c r="C22" s="58" t="s">
        <v>48</v>
      </c>
      <c r="D22" s="59" t="s">
        <v>72</v>
      </c>
      <c r="E22" s="67">
        <v>1999</v>
      </c>
      <c r="F22" s="54">
        <v>1</v>
      </c>
      <c r="G22" s="200">
        <v>16.5</v>
      </c>
      <c r="H22" s="201">
        <v>90</v>
      </c>
      <c r="I22" s="11"/>
      <c r="J22" s="245" t="s">
        <v>47</v>
      </c>
      <c r="K22" s="21">
        <f t="shared" si="0"/>
        <v>430.89400000000001</v>
      </c>
      <c r="L22" s="21">
        <f t="shared" si="1"/>
        <v>20</v>
      </c>
      <c r="M22" s="13" t="s">
        <v>47</v>
      </c>
      <c r="N22" s="23">
        <f t="shared" si="2"/>
        <v>1714.06</v>
      </c>
      <c r="O22">
        <v>1999</v>
      </c>
      <c r="P22" s="40">
        <v>1944</v>
      </c>
      <c r="Q22" s="40">
        <f t="shared" si="3"/>
        <v>0</v>
      </c>
      <c r="T22">
        <f t="shared" si="4"/>
        <v>1999</v>
      </c>
      <c r="U22">
        <v>1999</v>
      </c>
    </row>
    <row r="23" spans="1:21" ht="16.5" customHeight="1" x14ac:dyDescent="0.25">
      <c r="A23" s="65" t="s">
        <v>79</v>
      </c>
      <c r="B23" s="66" t="s">
        <v>481</v>
      </c>
      <c r="C23" s="58" t="s">
        <v>48</v>
      </c>
      <c r="D23" s="59" t="s">
        <v>72</v>
      </c>
      <c r="E23" s="60">
        <v>2000</v>
      </c>
      <c r="F23" s="54">
        <v>1</v>
      </c>
      <c r="G23" s="196">
        <v>7.5</v>
      </c>
      <c r="H23" s="197">
        <v>30</v>
      </c>
      <c r="I23" s="11"/>
      <c r="J23" s="245" t="s">
        <v>33</v>
      </c>
      <c r="K23" s="21">
        <f t="shared" si="0"/>
        <v>10.252000000000001</v>
      </c>
      <c r="L23" s="21">
        <f t="shared" si="1"/>
        <v>2</v>
      </c>
      <c r="M23" s="13" t="s">
        <v>33</v>
      </c>
      <c r="N23" s="23">
        <f t="shared" si="2"/>
        <v>36.86</v>
      </c>
      <c r="O23">
        <v>2000</v>
      </c>
      <c r="P23" s="40">
        <v>1945</v>
      </c>
      <c r="Q23" s="40">
        <f t="shared" si="3"/>
        <v>0</v>
      </c>
      <c r="T23">
        <f t="shared" si="4"/>
        <v>2000</v>
      </c>
      <c r="U23">
        <v>2000</v>
      </c>
    </row>
    <row r="24" spans="1:21" ht="16.5" customHeight="1" x14ac:dyDescent="0.25">
      <c r="A24" s="65" t="s">
        <v>79</v>
      </c>
      <c r="B24" s="66" t="s">
        <v>482</v>
      </c>
      <c r="C24" s="58" t="s">
        <v>48</v>
      </c>
      <c r="D24" s="59" t="s">
        <v>72</v>
      </c>
      <c r="E24" s="60">
        <v>2001</v>
      </c>
      <c r="F24" s="54">
        <v>1</v>
      </c>
      <c r="G24" s="196">
        <v>7.5</v>
      </c>
      <c r="H24" s="197">
        <v>30</v>
      </c>
      <c r="I24" s="11"/>
      <c r="J24" s="245" t="s">
        <v>36</v>
      </c>
      <c r="K24" s="21">
        <f t="shared" si="0"/>
        <v>1120.8104000000003</v>
      </c>
      <c r="L24" s="21">
        <f t="shared" si="1"/>
        <v>35</v>
      </c>
      <c r="M24" s="13" t="s">
        <v>36</v>
      </c>
      <c r="N24" s="23">
        <f t="shared" si="2"/>
        <v>3030.0259999999998</v>
      </c>
      <c r="O24">
        <v>2001</v>
      </c>
      <c r="P24" s="40">
        <v>1946</v>
      </c>
      <c r="Q24" s="40">
        <f t="shared" si="3"/>
        <v>0</v>
      </c>
      <c r="T24">
        <f t="shared" si="4"/>
        <v>2001</v>
      </c>
      <c r="U24">
        <v>2001</v>
      </c>
    </row>
    <row r="25" spans="1:21" ht="16.5" customHeight="1" x14ac:dyDescent="0.25">
      <c r="A25" s="65" t="s">
        <v>79</v>
      </c>
      <c r="B25" s="66" t="s">
        <v>483</v>
      </c>
      <c r="C25" s="58" t="s">
        <v>48</v>
      </c>
      <c r="D25" s="59" t="s">
        <v>72</v>
      </c>
      <c r="E25" s="60">
        <v>2002</v>
      </c>
      <c r="F25" s="54">
        <v>1</v>
      </c>
      <c r="G25" s="196">
        <v>7.5</v>
      </c>
      <c r="H25" s="197">
        <v>30</v>
      </c>
      <c r="I25" s="11"/>
      <c r="J25" s="245" t="s">
        <v>53</v>
      </c>
      <c r="K25" s="21">
        <f t="shared" si="0"/>
        <v>943.68799999999999</v>
      </c>
      <c r="L25" s="21">
        <f t="shared" si="1"/>
        <v>16</v>
      </c>
      <c r="M25" s="13" t="s">
        <v>53</v>
      </c>
      <c r="N25" s="23">
        <f t="shared" si="2"/>
        <v>3308.59</v>
      </c>
      <c r="O25">
        <v>2002</v>
      </c>
      <c r="P25" s="40">
        <v>1947</v>
      </c>
      <c r="Q25" s="40">
        <f t="shared" si="3"/>
        <v>0</v>
      </c>
      <c r="T25">
        <f t="shared" si="4"/>
        <v>2002</v>
      </c>
      <c r="U25">
        <v>2002</v>
      </c>
    </row>
    <row r="26" spans="1:21" ht="16.5" customHeight="1" x14ac:dyDescent="0.25">
      <c r="A26" s="65" t="s">
        <v>79</v>
      </c>
      <c r="B26" s="66" t="s">
        <v>484</v>
      </c>
      <c r="C26" s="58" t="s">
        <v>48</v>
      </c>
      <c r="D26" s="59" t="s">
        <v>72</v>
      </c>
      <c r="E26" s="60">
        <v>2002</v>
      </c>
      <c r="F26" s="54">
        <v>1</v>
      </c>
      <c r="G26" s="196">
        <v>7.5</v>
      </c>
      <c r="H26" s="197">
        <v>30</v>
      </c>
      <c r="I26" s="11"/>
      <c r="J26" s="245" t="s">
        <v>42</v>
      </c>
      <c r="K26" s="21">
        <f t="shared" si="0"/>
        <v>33.700000000000003</v>
      </c>
      <c r="L26" s="21">
        <f t="shared" si="1"/>
        <v>2</v>
      </c>
      <c r="M26" s="13" t="s">
        <v>42</v>
      </c>
      <c r="N26" s="23">
        <f t="shared" si="2"/>
        <v>178.36</v>
      </c>
      <c r="O26">
        <v>2002</v>
      </c>
      <c r="P26" s="40">
        <v>1948</v>
      </c>
      <c r="Q26" s="40">
        <f t="shared" si="3"/>
        <v>1</v>
      </c>
      <c r="T26">
        <f t="shared" si="4"/>
        <v>2002</v>
      </c>
      <c r="U26">
        <v>2002</v>
      </c>
    </row>
    <row r="27" spans="1:21" ht="16.5" customHeight="1" x14ac:dyDescent="0.25">
      <c r="A27" s="65" t="s">
        <v>79</v>
      </c>
      <c r="B27" s="66" t="s">
        <v>485</v>
      </c>
      <c r="C27" s="58" t="s">
        <v>48</v>
      </c>
      <c r="D27" s="59" t="s">
        <v>72</v>
      </c>
      <c r="E27" s="60">
        <v>2003</v>
      </c>
      <c r="F27" s="54">
        <v>1</v>
      </c>
      <c r="G27" s="196">
        <v>7.5</v>
      </c>
      <c r="H27" s="197">
        <v>30</v>
      </c>
      <c r="I27" s="11"/>
      <c r="J27" s="245" t="s">
        <v>51</v>
      </c>
      <c r="K27" s="21">
        <f t="shared" si="0"/>
        <v>6.88E-2</v>
      </c>
      <c r="L27" s="21">
        <f t="shared" si="1"/>
        <v>1</v>
      </c>
      <c r="M27" s="13" t="s">
        <v>51</v>
      </c>
      <c r="N27" s="23">
        <f t="shared" si="2"/>
        <v>0.6</v>
      </c>
      <c r="O27">
        <v>2003</v>
      </c>
      <c r="P27" s="40">
        <v>1949</v>
      </c>
      <c r="Q27" s="40">
        <f t="shared" si="3"/>
        <v>0</v>
      </c>
      <c r="T27">
        <f t="shared" si="4"/>
        <v>2003</v>
      </c>
      <c r="U27">
        <v>2003</v>
      </c>
    </row>
    <row r="28" spans="1:21" ht="16.5" customHeight="1" x14ac:dyDescent="0.25">
      <c r="A28" s="65" t="s">
        <v>79</v>
      </c>
      <c r="B28" s="57" t="s">
        <v>488</v>
      </c>
      <c r="C28" s="58" t="s">
        <v>48</v>
      </c>
      <c r="D28" s="59" t="s">
        <v>72</v>
      </c>
      <c r="E28" s="60">
        <v>1998</v>
      </c>
      <c r="F28" s="54">
        <v>1</v>
      </c>
      <c r="G28" s="196">
        <v>0.34</v>
      </c>
      <c r="H28" s="197">
        <v>1.7</v>
      </c>
      <c r="I28" s="11"/>
      <c r="J28" s="245" t="s">
        <v>50</v>
      </c>
      <c r="K28" s="21">
        <f t="shared" si="0"/>
        <v>87.13000000000001</v>
      </c>
      <c r="L28" s="21">
        <f t="shared" si="1"/>
        <v>5</v>
      </c>
      <c r="M28" s="13" t="s">
        <v>50</v>
      </c>
      <c r="N28" s="23">
        <f t="shared" si="2"/>
        <v>359.57</v>
      </c>
      <c r="O28">
        <v>1998</v>
      </c>
      <c r="P28" s="40">
        <v>1950</v>
      </c>
      <c r="Q28" s="40">
        <f t="shared" si="3"/>
        <v>3</v>
      </c>
      <c r="T28">
        <f t="shared" si="4"/>
        <v>1998</v>
      </c>
      <c r="U28">
        <v>1998</v>
      </c>
    </row>
    <row r="29" spans="1:21" ht="16.5" customHeight="1" x14ac:dyDescent="0.25">
      <c r="A29" s="65" t="s">
        <v>79</v>
      </c>
      <c r="B29" s="57" t="s">
        <v>230</v>
      </c>
      <c r="C29" s="58" t="s">
        <v>48</v>
      </c>
      <c r="D29" s="59" t="s">
        <v>72</v>
      </c>
      <c r="E29" s="60">
        <v>2008</v>
      </c>
      <c r="F29" s="54">
        <v>1</v>
      </c>
      <c r="G29" s="196">
        <v>8.74</v>
      </c>
      <c r="H29" s="197">
        <v>35</v>
      </c>
      <c r="I29" s="11"/>
      <c r="J29" s="245" t="s">
        <v>41</v>
      </c>
      <c r="K29" s="21">
        <f t="shared" si="0"/>
        <v>249.71019999999999</v>
      </c>
      <c r="L29" s="21">
        <f t="shared" si="1"/>
        <v>10</v>
      </c>
      <c r="M29" s="13" t="s">
        <v>41</v>
      </c>
      <c r="N29" s="23">
        <f t="shared" si="2"/>
        <v>1132.9100000000001</v>
      </c>
      <c r="O29">
        <v>2008</v>
      </c>
      <c r="P29" s="40">
        <v>1951</v>
      </c>
      <c r="Q29" s="40">
        <f t="shared" si="3"/>
        <v>0</v>
      </c>
      <c r="T29">
        <f t="shared" si="4"/>
        <v>2008</v>
      </c>
      <c r="U29">
        <v>2008</v>
      </c>
    </row>
    <row r="30" spans="1:21" ht="16.5" customHeight="1" x14ac:dyDescent="0.25">
      <c r="A30" s="65" t="s">
        <v>79</v>
      </c>
      <c r="B30" s="57" t="s">
        <v>262</v>
      </c>
      <c r="C30" s="58" t="s">
        <v>48</v>
      </c>
      <c r="D30" s="59" t="s">
        <v>69</v>
      </c>
      <c r="E30" s="70">
        <v>40657</v>
      </c>
      <c r="F30" s="54">
        <v>1</v>
      </c>
      <c r="G30" s="202">
        <v>60</v>
      </c>
      <c r="H30" s="197">
        <v>216.3</v>
      </c>
      <c r="I30" s="11"/>
      <c r="J30" s="245" t="s">
        <v>59</v>
      </c>
      <c r="K30" s="21">
        <f t="shared" si="0"/>
        <v>247.12200000000001</v>
      </c>
      <c r="L30" s="21">
        <f t="shared" si="1"/>
        <v>23</v>
      </c>
      <c r="M30" s="13" t="s">
        <v>59</v>
      </c>
      <c r="N30" s="23">
        <f t="shared" si="2"/>
        <v>1052.5859999999998</v>
      </c>
      <c r="O30">
        <v>2011</v>
      </c>
      <c r="P30" s="40">
        <v>1952</v>
      </c>
      <c r="Q30" s="40">
        <f t="shared" si="3"/>
        <v>4</v>
      </c>
      <c r="S30">
        <f t="shared" si="5"/>
        <v>1905</v>
      </c>
      <c r="T30">
        <f t="shared" si="4"/>
        <v>1905</v>
      </c>
      <c r="U30">
        <v>2011</v>
      </c>
    </row>
    <row r="31" spans="1:21" ht="16.5" customHeight="1" x14ac:dyDescent="0.25">
      <c r="A31" s="65" t="s">
        <v>79</v>
      </c>
      <c r="B31" s="57" t="s">
        <v>503</v>
      </c>
      <c r="C31" s="58" t="s">
        <v>48</v>
      </c>
      <c r="D31" s="59" t="s">
        <v>72</v>
      </c>
      <c r="E31" s="81">
        <v>2002</v>
      </c>
      <c r="F31" s="54">
        <v>1</v>
      </c>
      <c r="G31" s="202">
        <v>42</v>
      </c>
      <c r="H31" s="197">
        <v>187.5</v>
      </c>
      <c r="I31" s="11"/>
      <c r="J31" s="245" t="s">
        <v>695</v>
      </c>
      <c r="K31" s="21">
        <f t="shared" si="0"/>
        <v>2.8690000000000002</v>
      </c>
      <c r="L31" s="21">
        <f t="shared" si="1"/>
        <v>1</v>
      </c>
      <c r="M31" s="13" t="s">
        <v>695</v>
      </c>
      <c r="N31" s="23">
        <f t="shared" si="2"/>
        <v>13.2</v>
      </c>
      <c r="O31">
        <v>2002</v>
      </c>
      <c r="P31" s="40">
        <v>1953</v>
      </c>
      <c r="Q31" s="40">
        <f t="shared" si="3"/>
        <v>2</v>
      </c>
      <c r="T31">
        <f t="shared" si="4"/>
        <v>2002</v>
      </c>
      <c r="U31">
        <v>2002</v>
      </c>
    </row>
    <row r="32" spans="1:21" ht="16.5" customHeight="1" x14ac:dyDescent="0.25">
      <c r="A32" s="65" t="s">
        <v>79</v>
      </c>
      <c r="B32" s="57" t="s">
        <v>272</v>
      </c>
      <c r="C32" s="58" t="s">
        <v>48</v>
      </c>
      <c r="D32" s="59" t="s">
        <v>72</v>
      </c>
      <c r="E32" s="60">
        <v>2006</v>
      </c>
      <c r="F32" s="54">
        <v>1</v>
      </c>
      <c r="G32" s="196">
        <v>10.95</v>
      </c>
      <c r="H32" s="197">
        <v>46</v>
      </c>
      <c r="I32" s="11"/>
      <c r="J32" s="245" t="s">
        <v>64</v>
      </c>
      <c r="K32" s="21">
        <f t="shared" si="0"/>
        <v>44.903000000000006</v>
      </c>
      <c r="L32" s="21">
        <f t="shared" si="1"/>
        <v>3</v>
      </c>
      <c r="M32" s="13" t="s">
        <v>64</v>
      </c>
      <c r="N32" s="23">
        <f t="shared" si="2"/>
        <v>181.42000000000002</v>
      </c>
      <c r="O32">
        <v>2006</v>
      </c>
      <c r="P32" s="40">
        <v>1954</v>
      </c>
      <c r="Q32" s="40">
        <f t="shared" si="3"/>
        <v>2</v>
      </c>
      <c r="T32">
        <f t="shared" si="4"/>
        <v>2006</v>
      </c>
      <c r="U32">
        <v>2006</v>
      </c>
    </row>
    <row r="33" spans="1:21" ht="16.5" customHeight="1" x14ac:dyDescent="0.25">
      <c r="A33" s="65" t="s">
        <v>79</v>
      </c>
      <c r="B33" s="57" t="s">
        <v>301</v>
      </c>
      <c r="C33" s="58" t="s">
        <v>48</v>
      </c>
      <c r="D33" s="59" t="s">
        <v>72</v>
      </c>
      <c r="E33" s="70">
        <v>41348</v>
      </c>
      <c r="F33" s="54">
        <v>1</v>
      </c>
      <c r="G33" s="196">
        <v>11.143000000000001</v>
      </c>
      <c r="H33" s="197">
        <v>49.2</v>
      </c>
      <c r="I33" s="11"/>
      <c r="J33" s="245" t="s">
        <v>37</v>
      </c>
      <c r="K33" s="21">
        <f t="shared" si="0"/>
        <v>71.335999999999999</v>
      </c>
      <c r="L33" s="21">
        <f t="shared" si="1"/>
        <v>3</v>
      </c>
      <c r="M33" s="13" t="s">
        <v>37</v>
      </c>
      <c r="N33" s="23">
        <f t="shared" si="2"/>
        <v>250.43</v>
      </c>
      <c r="O33">
        <v>2013</v>
      </c>
      <c r="P33" s="40">
        <v>1955</v>
      </c>
      <c r="Q33" s="40">
        <f t="shared" si="3"/>
        <v>1</v>
      </c>
      <c r="S33">
        <f t="shared" si="5"/>
        <v>1905</v>
      </c>
      <c r="T33">
        <f t="shared" si="4"/>
        <v>1905</v>
      </c>
      <c r="U33">
        <v>2013</v>
      </c>
    </row>
    <row r="34" spans="1:21" ht="16.5" customHeight="1" x14ac:dyDescent="0.25">
      <c r="A34" s="65" t="s">
        <v>79</v>
      </c>
      <c r="B34" s="57" t="s">
        <v>651</v>
      </c>
      <c r="C34" s="58" t="s">
        <v>48</v>
      </c>
      <c r="D34" s="59" t="s">
        <v>72</v>
      </c>
      <c r="E34" s="70">
        <v>41656</v>
      </c>
      <c r="F34" s="54">
        <v>1</v>
      </c>
      <c r="G34" s="196">
        <v>3.39</v>
      </c>
      <c r="H34" s="197">
        <v>22</v>
      </c>
      <c r="I34" s="11"/>
      <c r="J34" s="245" t="s">
        <v>12</v>
      </c>
      <c r="K34" s="21">
        <f t="shared" si="0"/>
        <v>26.873999999999999</v>
      </c>
      <c r="L34" s="21">
        <f t="shared" si="1"/>
        <v>3</v>
      </c>
      <c r="M34" s="13" t="s">
        <v>12</v>
      </c>
      <c r="N34" s="23">
        <f t="shared" si="2"/>
        <v>82.68</v>
      </c>
      <c r="O34">
        <v>2014</v>
      </c>
      <c r="P34" s="40">
        <v>1956</v>
      </c>
      <c r="Q34" s="40">
        <f t="shared" si="3"/>
        <v>3</v>
      </c>
      <c r="S34">
        <f t="shared" si="5"/>
        <v>1905</v>
      </c>
      <c r="T34">
        <f t="shared" si="4"/>
        <v>1905</v>
      </c>
      <c r="U34">
        <v>2014</v>
      </c>
    </row>
    <row r="35" spans="1:21" ht="16.5" customHeight="1" x14ac:dyDescent="0.25">
      <c r="A35" s="65" t="s">
        <v>79</v>
      </c>
      <c r="B35" s="57" t="s">
        <v>737</v>
      </c>
      <c r="C35" s="58" t="s">
        <v>48</v>
      </c>
      <c r="D35" s="59" t="s">
        <v>72</v>
      </c>
      <c r="E35" s="60">
        <v>2016</v>
      </c>
      <c r="F35" s="54">
        <v>1</v>
      </c>
      <c r="G35" s="196">
        <v>2.39</v>
      </c>
      <c r="H35" s="197">
        <v>4.3</v>
      </c>
      <c r="I35" s="11"/>
      <c r="J35" s="245" t="s">
        <v>40</v>
      </c>
      <c r="K35" s="21">
        <f t="shared" si="0"/>
        <v>85.756</v>
      </c>
      <c r="L35" s="21">
        <f t="shared" si="1"/>
        <v>10</v>
      </c>
      <c r="M35" s="13" t="s">
        <v>40</v>
      </c>
      <c r="N35" s="23">
        <f t="shared" si="2"/>
        <v>282.59999999999997</v>
      </c>
      <c r="O35">
        <v>2016</v>
      </c>
      <c r="P35" s="40">
        <v>1957</v>
      </c>
      <c r="Q35" s="40">
        <f t="shared" si="3"/>
        <v>3</v>
      </c>
      <c r="T35">
        <f t="shared" si="4"/>
        <v>2016</v>
      </c>
      <c r="U35">
        <v>2016</v>
      </c>
    </row>
    <row r="36" spans="1:21" ht="16.5" customHeight="1" x14ac:dyDescent="0.25">
      <c r="A36" s="65" t="s">
        <v>79</v>
      </c>
      <c r="B36" s="57" t="s">
        <v>736</v>
      </c>
      <c r="C36" s="58" t="s">
        <v>48</v>
      </c>
      <c r="D36" s="59" t="s">
        <v>72</v>
      </c>
      <c r="E36" s="60">
        <v>2016</v>
      </c>
      <c r="F36" s="54">
        <v>1</v>
      </c>
      <c r="G36" s="196">
        <v>3.72</v>
      </c>
      <c r="H36" s="197">
        <v>13.72</v>
      </c>
      <c r="I36" s="11"/>
      <c r="J36" s="245" t="s">
        <v>20</v>
      </c>
      <c r="K36" s="21">
        <f t="shared" si="0"/>
        <v>1.06</v>
      </c>
      <c r="L36" s="21">
        <f t="shared" si="1"/>
        <v>1</v>
      </c>
      <c r="M36" s="13" t="s">
        <v>20</v>
      </c>
      <c r="N36" s="23">
        <f t="shared" si="2"/>
        <v>5</v>
      </c>
      <c r="O36">
        <v>2016</v>
      </c>
      <c r="P36" s="40">
        <v>1958</v>
      </c>
      <c r="Q36" s="40">
        <f t="shared" si="3"/>
        <v>0</v>
      </c>
      <c r="T36">
        <f t="shared" si="4"/>
        <v>2016</v>
      </c>
      <c r="U36">
        <v>2016</v>
      </c>
    </row>
    <row r="37" spans="1:21" ht="16.5" customHeight="1" x14ac:dyDescent="0.25">
      <c r="A37" s="90" t="s">
        <v>80</v>
      </c>
      <c r="B37" s="66" t="s">
        <v>189</v>
      </c>
      <c r="C37" s="91" t="s">
        <v>81</v>
      </c>
      <c r="D37" s="59" t="s">
        <v>72</v>
      </c>
      <c r="E37" s="92">
        <v>2001</v>
      </c>
      <c r="F37" s="54">
        <v>1</v>
      </c>
      <c r="G37" s="200">
        <v>3</v>
      </c>
      <c r="H37" s="201">
        <v>22.3</v>
      </c>
      <c r="I37" s="11"/>
      <c r="J37" s="245" t="s">
        <v>58</v>
      </c>
      <c r="K37" s="21">
        <f t="shared" si="0"/>
        <v>552.93000000000006</v>
      </c>
      <c r="L37" s="21">
        <f t="shared" si="1"/>
        <v>5</v>
      </c>
      <c r="M37" s="13" t="s">
        <v>58</v>
      </c>
      <c r="N37" s="23">
        <f t="shared" si="2"/>
        <v>1603.94</v>
      </c>
      <c r="O37">
        <v>2001</v>
      </c>
      <c r="P37" s="40">
        <v>1959</v>
      </c>
      <c r="Q37" s="40">
        <f t="shared" si="3"/>
        <v>1</v>
      </c>
      <c r="T37">
        <f t="shared" si="4"/>
        <v>2001</v>
      </c>
      <c r="U37">
        <v>2001</v>
      </c>
    </row>
    <row r="38" spans="1:21" ht="16.5" customHeight="1" x14ac:dyDescent="0.25">
      <c r="A38" s="65" t="s">
        <v>82</v>
      </c>
      <c r="B38" s="66" t="s">
        <v>181</v>
      </c>
      <c r="C38" s="58" t="s">
        <v>45</v>
      </c>
      <c r="D38" s="59" t="s">
        <v>72</v>
      </c>
      <c r="E38" s="67">
        <v>1960</v>
      </c>
      <c r="F38" s="54">
        <v>1</v>
      </c>
      <c r="G38" s="200">
        <v>2.56</v>
      </c>
      <c r="H38" s="201">
        <v>8</v>
      </c>
      <c r="I38" s="11"/>
      <c r="J38" s="245" t="s">
        <v>56</v>
      </c>
      <c r="K38" s="21">
        <f t="shared" si="0"/>
        <v>33.67</v>
      </c>
      <c r="L38" s="21">
        <f t="shared" si="1"/>
        <v>4</v>
      </c>
      <c r="M38" s="13" t="s">
        <v>56</v>
      </c>
      <c r="N38" s="23">
        <f t="shared" si="2"/>
        <v>171.03800000000001</v>
      </c>
      <c r="O38">
        <v>1960</v>
      </c>
      <c r="P38" s="40">
        <v>1960</v>
      </c>
      <c r="Q38" s="40">
        <f t="shared" si="3"/>
        <v>3</v>
      </c>
      <c r="T38">
        <f t="shared" si="4"/>
        <v>1960</v>
      </c>
      <c r="U38">
        <v>1960</v>
      </c>
    </row>
    <row r="39" spans="1:21" ht="16.5" customHeight="1" x14ac:dyDescent="0.25">
      <c r="A39" s="65" t="s">
        <v>82</v>
      </c>
      <c r="B39" s="57" t="s">
        <v>254</v>
      </c>
      <c r="C39" s="58" t="s">
        <v>45</v>
      </c>
      <c r="D39" s="59" t="s">
        <v>72</v>
      </c>
      <c r="E39" s="70">
        <v>40927</v>
      </c>
      <c r="F39" s="54">
        <v>1</v>
      </c>
      <c r="G39" s="202">
        <v>1.92</v>
      </c>
      <c r="H39" s="203">
        <v>10</v>
      </c>
      <c r="I39" s="11"/>
      <c r="J39" s="245" t="s">
        <v>60</v>
      </c>
      <c r="K39" s="21">
        <f t="shared" si="0"/>
        <v>313.46300000000002</v>
      </c>
      <c r="L39" s="21">
        <f t="shared" si="1"/>
        <v>11</v>
      </c>
      <c r="M39" s="13" t="s">
        <v>60</v>
      </c>
      <c r="N39" s="23">
        <f t="shared" si="2"/>
        <v>1330.66</v>
      </c>
      <c r="O39">
        <v>2012</v>
      </c>
      <c r="P39" s="40">
        <v>1961</v>
      </c>
      <c r="Q39" s="40">
        <f t="shared" si="3"/>
        <v>5</v>
      </c>
      <c r="S39">
        <f t="shared" si="5"/>
        <v>1905</v>
      </c>
      <c r="T39">
        <f t="shared" si="4"/>
        <v>1905</v>
      </c>
      <c r="U39">
        <v>2012</v>
      </c>
    </row>
    <row r="40" spans="1:21" ht="16.5" customHeight="1" x14ac:dyDescent="0.25">
      <c r="A40" s="65" t="s">
        <v>82</v>
      </c>
      <c r="B40" s="57" t="s">
        <v>652</v>
      </c>
      <c r="C40" s="58" t="s">
        <v>45</v>
      </c>
      <c r="D40" s="59" t="s">
        <v>72</v>
      </c>
      <c r="E40" s="70">
        <v>42306</v>
      </c>
      <c r="F40" s="54">
        <v>1</v>
      </c>
      <c r="G40" s="202">
        <v>12.1</v>
      </c>
      <c r="H40" s="203">
        <v>49.91</v>
      </c>
      <c r="I40" s="11"/>
      <c r="J40" s="245" t="s">
        <v>21</v>
      </c>
      <c r="K40" s="21">
        <f t="shared" si="0"/>
        <v>134.9</v>
      </c>
      <c r="L40" s="21">
        <f t="shared" si="1"/>
        <v>3</v>
      </c>
      <c r="M40" s="13" t="s">
        <v>21</v>
      </c>
      <c r="N40" s="23">
        <f t="shared" si="2"/>
        <v>668</v>
      </c>
      <c r="O40">
        <v>2015</v>
      </c>
      <c r="P40" s="40">
        <v>1962</v>
      </c>
      <c r="Q40" s="40">
        <f t="shared" si="3"/>
        <v>1</v>
      </c>
      <c r="S40">
        <f t="shared" si="5"/>
        <v>1905</v>
      </c>
      <c r="T40">
        <f t="shared" si="4"/>
        <v>1905</v>
      </c>
      <c r="U40">
        <v>2015</v>
      </c>
    </row>
    <row r="41" spans="1:21" ht="16.5" customHeight="1" x14ac:dyDescent="0.25">
      <c r="A41" s="93" t="s">
        <v>83</v>
      </c>
      <c r="B41" s="66" t="s">
        <v>156</v>
      </c>
      <c r="C41" s="94" t="s">
        <v>19</v>
      </c>
      <c r="D41" s="59" t="s">
        <v>72</v>
      </c>
      <c r="E41" s="95">
        <v>1952</v>
      </c>
      <c r="F41" s="54">
        <v>1</v>
      </c>
      <c r="G41" s="209">
        <v>2.3039999999999998</v>
      </c>
      <c r="H41" s="210">
        <v>8</v>
      </c>
      <c r="I41" s="11"/>
      <c r="J41" s="245" t="s">
        <v>5</v>
      </c>
      <c r="K41" s="21">
        <f t="shared" si="0"/>
        <v>162.49800000000002</v>
      </c>
      <c r="L41" s="21">
        <f t="shared" si="1"/>
        <v>12</v>
      </c>
      <c r="M41" s="13" t="s">
        <v>5</v>
      </c>
      <c r="N41" s="23">
        <f t="shared" si="2"/>
        <v>573.1049999999999</v>
      </c>
      <c r="O41">
        <v>1952</v>
      </c>
      <c r="P41" s="40">
        <v>1963</v>
      </c>
      <c r="Q41" s="40">
        <f t="shared" si="3"/>
        <v>0</v>
      </c>
      <c r="T41">
        <f t="shared" si="4"/>
        <v>1952</v>
      </c>
      <c r="U41">
        <v>1952</v>
      </c>
    </row>
    <row r="42" spans="1:21" ht="16.5" customHeight="1" x14ac:dyDescent="0.25">
      <c r="A42" s="93" t="s">
        <v>83</v>
      </c>
      <c r="B42" s="66" t="s">
        <v>179</v>
      </c>
      <c r="C42" s="94" t="s">
        <v>19</v>
      </c>
      <c r="D42" s="59" t="s">
        <v>72</v>
      </c>
      <c r="E42" s="95">
        <v>1952</v>
      </c>
      <c r="F42" s="54">
        <v>1</v>
      </c>
      <c r="G42" s="209">
        <v>1.181</v>
      </c>
      <c r="H42" s="210">
        <v>4</v>
      </c>
      <c r="I42" s="11"/>
      <c r="J42" s="245" t="s">
        <v>61</v>
      </c>
      <c r="K42" s="21">
        <f t="shared" si="0"/>
        <v>556.72299999999973</v>
      </c>
      <c r="L42" s="21">
        <f t="shared" si="1"/>
        <v>45</v>
      </c>
      <c r="M42" s="13" t="s">
        <v>61</v>
      </c>
      <c r="N42" s="23">
        <f t="shared" si="2"/>
        <v>1963.394</v>
      </c>
      <c r="O42">
        <v>1952</v>
      </c>
      <c r="P42" s="40">
        <v>1964</v>
      </c>
      <c r="Q42" s="40">
        <f t="shared" si="3"/>
        <v>0</v>
      </c>
      <c r="T42">
        <f t="shared" si="4"/>
        <v>1952</v>
      </c>
      <c r="U42">
        <v>1952</v>
      </c>
    </row>
    <row r="43" spans="1:21" ht="16.5" customHeight="1" x14ac:dyDescent="0.25">
      <c r="A43" s="93" t="s">
        <v>83</v>
      </c>
      <c r="B43" s="66" t="s">
        <v>180</v>
      </c>
      <c r="C43" s="94" t="s">
        <v>19</v>
      </c>
      <c r="D43" s="59" t="s">
        <v>72</v>
      </c>
      <c r="E43" s="95">
        <v>1952</v>
      </c>
      <c r="F43" s="54">
        <v>1</v>
      </c>
      <c r="G43" s="209">
        <v>0.71499999999999997</v>
      </c>
      <c r="H43" s="210">
        <v>3</v>
      </c>
      <c r="I43" s="11"/>
      <c r="J43" s="245" t="s">
        <v>52</v>
      </c>
      <c r="K43" s="21">
        <f t="shared" si="0"/>
        <v>372.94900000000001</v>
      </c>
      <c r="L43" s="21">
        <f t="shared" si="1"/>
        <v>12</v>
      </c>
      <c r="M43" s="13" t="s">
        <v>52</v>
      </c>
      <c r="N43" s="23">
        <f t="shared" si="2"/>
        <v>1349.2839999999999</v>
      </c>
      <c r="O43">
        <v>1952</v>
      </c>
      <c r="P43" s="40">
        <v>1965</v>
      </c>
      <c r="Q43" s="40">
        <f t="shared" si="3"/>
        <v>1</v>
      </c>
      <c r="T43">
        <f t="shared" si="4"/>
        <v>1952</v>
      </c>
      <c r="U43">
        <v>1952</v>
      </c>
    </row>
    <row r="44" spans="1:21" ht="16.5" customHeight="1" x14ac:dyDescent="0.25">
      <c r="A44" s="93" t="s">
        <v>83</v>
      </c>
      <c r="B44" s="71" t="s">
        <v>416</v>
      </c>
      <c r="C44" s="94" t="s">
        <v>19</v>
      </c>
      <c r="D44" s="59" t="s">
        <v>69</v>
      </c>
      <c r="E44" s="79">
        <v>41506</v>
      </c>
      <c r="F44" s="54">
        <v>1</v>
      </c>
      <c r="G44" s="211">
        <v>28.03</v>
      </c>
      <c r="H44" s="208">
        <v>56.06</v>
      </c>
      <c r="I44" s="11"/>
      <c r="J44" s="245" t="s">
        <v>30</v>
      </c>
      <c r="K44" s="21">
        <f t="shared" si="0"/>
        <v>980.47699999999998</v>
      </c>
      <c r="L44" s="21">
        <f t="shared" si="1"/>
        <v>38</v>
      </c>
      <c r="M44" s="13" t="s">
        <v>30</v>
      </c>
      <c r="N44" s="23">
        <f t="shared" si="2"/>
        <v>3363.7620000000006</v>
      </c>
      <c r="O44">
        <v>2013</v>
      </c>
      <c r="P44" s="40">
        <v>1966</v>
      </c>
      <c r="Q44" s="40">
        <f t="shared" si="3"/>
        <v>2</v>
      </c>
      <c r="S44">
        <f t="shared" si="5"/>
        <v>1905</v>
      </c>
      <c r="T44">
        <f t="shared" si="4"/>
        <v>1905</v>
      </c>
      <c r="U44">
        <v>2013</v>
      </c>
    </row>
    <row r="45" spans="1:21" ht="16.5" customHeight="1" x14ac:dyDescent="0.25">
      <c r="A45" s="93" t="s">
        <v>83</v>
      </c>
      <c r="B45" s="57" t="s">
        <v>501</v>
      </c>
      <c r="C45" s="94" t="s">
        <v>19</v>
      </c>
      <c r="D45" s="59" t="s">
        <v>72</v>
      </c>
      <c r="E45" s="60">
        <v>2009</v>
      </c>
      <c r="F45" s="54">
        <v>1</v>
      </c>
      <c r="G45" s="211">
        <v>19.920000000000002</v>
      </c>
      <c r="H45" s="208">
        <v>72</v>
      </c>
      <c r="I45" s="11"/>
      <c r="J45" s="245" t="s">
        <v>54</v>
      </c>
      <c r="K45" s="21">
        <f t="shared" si="0"/>
        <v>342.84400000000011</v>
      </c>
      <c r="L45" s="21">
        <f t="shared" si="1"/>
        <v>14</v>
      </c>
      <c r="M45" s="13" t="s">
        <v>54</v>
      </c>
      <c r="N45" s="23">
        <f t="shared" si="2"/>
        <v>1333.4</v>
      </c>
      <c r="O45">
        <v>2009</v>
      </c>
      <c r="P45" s="40">
        <v>1967</v>
      </c>
      <c r="Q45" s="40">
        <f t="shared" si="3"/>
        <v>3</v>
      </c>
      <c r="T45">
        <f t="shared" si="4"/>
        <v>2009</v>
      </c>
      <c r="U45">
        <v>2009</v>
      </c>
    </row>
    <row r="46" spans="1:21" ht="16.5" customHeight="1" x14ac:dyDescent="0.25">
      <c r="A46" s="93" t="s">
        <v>83</v>
      </c>
      <c r="B46" s="57" t="s">
        <v>273</v>
      </c>
      <c r="C46" s="94" t="s">
        <v>19</v>
      </c>
      <c r="D46" s="59" t="s">
        <v>72</v>
      </c>
      <c r="E46" s="60">
        <v>2008</v>
      </c>
      <c r="F46" s="54">
        <v>1</v>
      </c>
      <c r="G46" s="196">
        <v>2.4</v>
      </c>
      <c r="H46" s="197">
        <v>4.28</v>
      </c>
      <c r="I46" s="11"/>
      <c r="J46" s="245" t="s">
        <v>9</v>
      </c>
      <c r="K46" s="21">
        <f t="shared" si="0"/>
        <v>650.86800000000005</v>
      </c>
      <c r="L46" s="21">
        <f t="shared" si="1"/>
        <v>22</v>
      </c>
      <c r="M46" s="13" t="s">
        <v>9</v>
      </c>
      <c r="N46" s="23">
        <f t="shared" si="2"/>
        <v>1983.6580000000001</v>
      </c>
      <c r="O46">
        <v>2008</v>
      </c>
      <c r="P46" s="40">
        <v>1968</v>
      </c>
      <c r="Q46" s="40">
        <f t="shared" si="3"/>
        <v>1</v>
      </c>
      <c r="T46">
        <f t="shared" si="4"/>
        <v>2008</v>
      </c>
      <c r="U46">
        <v>2008</v>
      </c>
    </row>
    <row r="47" spans="1:21" ht="16.5" customHeight="1" x14ac:dyDescent="0.25">
      <c r="A47" s="93" t="s">
        <v>83</v>
      </c>
      <c r="B47" s="57" t="s">
        <v>505</v>
      </c>
      <c r="C47" s="94" t="s">
        <v>19</v>
      </c>
      <c r="D47" s="59" t="s">
        <v>72</v>
      </c>
      <c r="E47" s="79">
        <v>41319</v>
      </c>
      <c r="F47" s="54">
        <v>1</v>
      </c>
      <c r="G47" s="196">
        <v>4</v>
      </c>
      <c r="H47" s="197">
        <v>12</v>
      </c>
      <c r="I47" s="11"/>
      <c r="J47" s="245" t="s">
        <v>31</v>
      </c>
      <c r="K47" s="21">
        <f t="shared" si="0"/>
        <v>238.917</v>
      </c>
      <c r="L47" s="21">
        <f t="shared" si="1"/>
        <v>8</v>
      </c>
      <c r="M47" s="13" t="s">
        <v>31</v>
      </c>
      <c r="N47" s="23">
        <f t="shared" si="2"/>
        <v>711.57</v>
      </c>
      <c r="O47">
        <v>2013</v>
      </c>
      <c r="P47" s="40">
        <v>1969</v>
      </c>
      <c r="Q47" s="40">
        <f t="shared" si="3"/>
        <v>0</v>
      </c>
      <c r="S47">
        <f t="shared" si="5"/>
        <v>1905</v>
      </c>
      <c r="T47">
        <f t="shared" si="4"/>
        <v>1905</v>
      </c>
      <c r="U47">
        <v>2013</v>
      </c>
    </row>
    <row r="48" spans="1:21" ht="16.5" customHeight="1" x14ac:dyDescent="0.25">
      <c r="A48" s="93" t="s">
        <v>83</v>
      </c>
      <c r="B48" s="57" t="s">
        <v>331</v>
      </c>
      <c r="C48" s="94" t="s">
        <v>19</v>
      </c>
      <c r="D48" s="59" t="s">
        <v>72</v>
      </c>
      <c r="E48" s="79">
        <v>41522</v>
      </c>
      <c r="F48" s="54">
        <v>1</v>
      </c>
      <c r="G48" s="202">
        <v>1.9</v>
      </c>
      <c r="H48" s="203">
        <v>8.08</v>
      </c>
      <c r="I48" s="11"/>
      <c r="J48" s="245" t="s">
        <v>27</v>
      </c>
      <c r="K48" s="21">
        <f t="shared" si="0"/>
        <v>754.83600000000013</v>
      </c>
      <c r="L48" s="21">
        <f t="shared" si="1"/>
        <v>26</v>
      </c>
      <c r="M48" s="13" t="s">
        <v>27</v>
      </c>
      <c r="N48" s="23">
        <f t="shared" si="2"/>
        <v>2535.373</v>
      </c>
      <c r="O48">
        <v>2013</v>
      </c>
      <c r="P48" s="40">
        <v>1970</v>
      </c>
      <c r="Q48" s="40">
        <f t="shared" si="3"/>
        <v>1</v>
      </c>
      <c r="S48">
        <f t="shared" si="5"/>
        <v>1905</v>
      </c>
      <c r="T48">
        <f t="shared" si="4"/>
        <v>1905</v>
      </c>
      <c r="U48">
        <v>2013</v>
      </c>
    </row>
    <row r="49" spans="1:21" ht="16.5" customHeight="1" x14ac:dyDescent="0.25">
      <c r="A49" s="93" t="s">
        <v>83</v>
      </c>
      <c r="B49" s="71" t="s">
        <v>354</v>
      </c>
      <c r="C49" s="94" t="s">
        <v>19</v>
      </c>
      <c r="D49" s="59" t="s">
        <v>72</v>
      </c>
      <c r="E49" s="70">
        <v>40984</v>
      </c>
      <c r="F49" s="54">
        <v>1</v>
      </c>
      <c r="G49" s="196">
        <v>6.9240000000000004</v>
      </c>
      <c r="H49" s="197">
        <v>20</v>
      </c>
      <c r="I49" s="11"/>
      <c r="J49" s="245" t="s">
        <v>26</v>
      </c>
      <c r="K49" s="21">
        <f t="shared" si="0"/>
        <v>266.46799999999996</v>
      </c>
      <c r="L49" s="21">
        <f t="shared" si="1"/>
        <v>11</v>
      </c>
      <c r="M49" s="13" t="s">
        <v>26</v>
      </c>
      <c r="N49" s="23">
        <f t="shared" si="2"/>
        <v>966.94999999999993</v>
      </c>
      <c r="O49">
        <v>2012</v>
      </c>
      <c r="P49" s="40">
        <v>1971</v>
      </c>
      <c r="Q49" s="40">
        <f t="shared" si="3"/>
        <v>2</v>
      </c>
      <c r="S49">
        <f t="shared" si="5"/>
        <v>1905</v>
      </c>
      <c r="T49">
        <f t="shared" si="4"/>
        <v>1905</v>
      </c>
      <c r="U49">
        <v>2012</v>
      </c>
    </row>
    <row r="50" spans="1:21" ht="16.5" customHeight="1" x14ac:dyDescent="0.25">
      <c r="A50" s="93" t="s">
        <v>83</v>
      </c>
      <c r="B50" s="57" t="s">
        <v>452</v>
      </c>
      <c r="C50" s="94" t="s">
        <v>19</v>
      </c>
      <c r="D50" s="71" t="s">
        <v>74</v>
      </c>
      <c r="E50" s="70">
        <v>40478</v>
      </c>
      <c r="F50" s="54">
        <v>1</v>
      </c>
      <c r="G50" s="196">
        <v>100</v>
      </c>
      <c r="H50" s="208">
        <v>423</v>
      </c>
      <c r="I50" s="11"/>
      <c r="J50" s="245" t="s">
        <v>14</v>
      </c>
      <c r="K50" s="21">
        <f t="shared" si="0"/>
        <v>25.703000000000003</v>
      </c>
      <c r="L50" s="21">
        <f t="shared" si="1"/>
        <v>3</v>
      </c>
      <c r="M50" s="13" t="s">
        <v>14</v>
      </c>
      <c r="N50" s="23">
        <f t="shared" si="2"/>
        <v>94.55</v>
      </c>
      <c r="O50">
        <v>2010</v>
      </c>
      <c r="P50" s="40">
        <v>1972</v>
      </c>
      <c r="Q50" s="40">
        <f t="shared" si="3"/>
        <v>2</v>
      </c>
      <c r="S50">
        <f t="shared" si="5"/>
        <v>1905</v>
      </c>
      <c r="T50">
        <f t="shared" si="4"/>
        <v>1905</v>
      </c>
      <c r="U50">
        <v>2010</v>
      </c>
    </row>
    <row r="51" spans="1:21" ht="16.5" customHeight="1" x14ac:dyDescent="0.25">
      <c r="A51" s="65" t="s">
        <v>83</v>
      </c>
      <c r="B51" s="57" t="s">
        <v>538</v>
      </c>
      <c r="C51" s="58" t="s">
        <v>19</v>
      </c>
      <c r="D51" s="59" t="s">
        <v>576</v>
      </c>
      <c r="E51" s="70">
        <v>41832</v>
      </c>
      <c r="F51" s="54">
        <v>1</v>
      </c>
      <c r="G51" s="196">
        <v>7.48</v>
      </c>
      <c r="H51" s="197">
        <v>23.16</v>
      </c>
      <c r="I51" s="11"/>
      <c r="J51" s="245" t="s">
        <v>39</v>
      </c>
      <c r="K51" s="21">
        <f t="shared" si="0"/>
        <v>133.51140000000001</v>
      </c>
      <c r="L51" s="21">
        <f t="shared" si="1"/>
        <v>8</v>
      </c>
      <c r="M51" s="13" t="s">
        <v>39</v>
      </c>
      <c r="N51" s="23">
        <f t="shared" si="2"/>
        <v>474.221</v>
      </c>
      <c r="O51">
        <v>2014</v>
      </c>
      <c r="P51" s="40">
        <v>1973</v>
      </c>
      <c r="Q51" s="40">
        <f t="shared" si="3"/>
        <v>0</v>
      </c>
      <c r="S51">
        <f t="shared" si="5"/>
        <v>1905</v>
      </c>
      <c r="T51">
        <f t="shared" si="4"/>
        <v>1905</v>
      </c>
      <c r="U51">
        <v>2014</v>
      </c>
    </row>
    <row r="52" spans="1:21" ht="16.5" customHeight="1" x14ac:dyDescent="0.25">
      <c r="A52" s="65" t="s">
        <v>83</v>
      </c>
      <c r="B52" s="57" t="s">
        <v>545</v>
      </c>
      <c r="C52" s="58" t="s">
        <v>19</v>
      </c>
      <c r="D52" s="59" t="s">
        <v>69</v>
      </c>
      <c r="E52" s="70">
        <v>41717</v>
      </c>
      <c r="F52" s="54">
        <v>1</v>
      </c>
      <c r="G52" s="196">
        <v>10</v>
      </c>
      <c r="H52" s="197">
        <v>20</v>
      </c>
      <c r="I52" s="11"/>
      <c r="J52" s="245" t="s">
        <v>34</v>
      </c>
      <c r="K52" s="21">
        <f t="shared" si="0"/>
        <v>20.135999999999999</v>
      </c>
      <c r="L52" s="21">
        <f t="shared" si="1"/>
        <v>2</v>
      </c>
      <c r="M52" s="13" t="s">
        <v>34</v>
      </c>
      <c r="N52" s="23">
        <f t="shared" si="2"/>
        <v>75.88</v>
      </c>
      <c r="O52">
        <v>2014</v>
      </c>
      <c r="P52" s="40">
        <v>1974</v>
      </c>
      <c r="Q52" s="40">
        <f t="shared" si="3"/>
        <v>2</v>
      </c>
      <c r="S52">
        <f t="shared" si="5"/>
        <v>1905</v>
      </c>
      <c r="T52">
        <f t="shared" si="4"/>
        <v>1905</v>
      </c>
      <c r="U52">
        <v>2014</v>
      </c>
    </row>
    <row r="53" spans="1:21" ht="16.5" customHeight="1" x14ac:dyDescent="0.25">
      <c r="A53" s="65" t="s">
        <v>83</v>
      </c>
      <c r="B53" s="57" t="s">
        <v>653</v>
      </c>
      <c r="C53" s="58" t="s">
        <v>19</v>
      </c>
      <c r="D53" s="59" t="s">
        <v>69</v>
      </c>
      <c r="E53" s="70">
        <v>42314</v>
      </c>
      <c r="F53" s="54">
        <v>1</v>
      </c>
      <c r="G53" s="196">
        <v>5.18</v>
      </c>
      <c r="H53" s="197">
        <v>14.96</v>
      </c>
      <c r="I53" s="11"/>
      <c r="J53" s="245" t="s">
        <v>8</v>
      </c>
      <c r="K53" s="21">
        <f t="shared" si="0"/>
        <v>160.74799999999999</v>
      </c>
      <c r="L53" s="21">
        <f t="shared" si="1"/>
        <v>5</v>
      </c>
      <c r="M53" s="13" t="s">
        <v>8</v>
      </c>
      <c r="N53" s="23">
        <f t="shared" si="2"/>
        <v>499.47800000000001</v>
      </c>
      <c r="O53">
        <v>2015</v>
      </c>
      <c r="P53" s="40">
        <v>1975</v>
      </c>
      <c r="Q53" s="40">
        <f t="shared" si="3"/>
        <v>0</v>
      </c>
      <c r="S53">
        <f t="shared" si="5"/>
        <v>1905</v>
      </c>
      <c r="T53">
        <f t="shared" si="4"/>
        <v>1905</v>
      </c>
      <c r="U53">
        <v>2015</v>
      </c>
    </row>
    <row r="54" spans="1:21" ht="16.5" customHeight="1" x14ac:dyDescent="0.25">
      <c r="A54" s="96" t="s">
        <v>84</v>
      </c>
      <c r="B54" s="66" t="s">
        <v>654</v>
      </c>
      <c r="C54" s="97" t="s">
        <v>28</v>
      </c>
      <c r="D54" s="59" t="s">
        <v>69</v>
      </c>
      <c r="E54" s="98">
        <v>1956</v>
      </c>
      <c r="F54" s="54">
        <v>1</v>
      </c>
      <c r="G54" s="214">
        <v>160</v>
      </c>
      <c r="H54" s="215">
        <v>400</v>
      </c>
      <c r="I54" s="11"/>
      <c r="J54" s="245" t="s">
        <v>46</v>
      </c>
      <c r="K54" s="21">
        <f t="shared" si="0"/>
        <v>63.844000000000008</v>
      </c>
      <c r="L54" s="21">
        <f t="shared" si="1"/>
        <v>9</v>
      </c>
      <c r="M54" s="13" t="s">
        <v>46</v>
      </c>
      <c r="N54" s="23">
        <f t="shared" si="2"/>
        <v>288.53499999999997</v>
      </c>
      <c r="O54">
        <v>1956</v>
      </c>
      <c r="P54" s="40">
        <v>1976</v>
      </c>
      <c r="Q54" s="40">
        <f t="shared" si="3"/>
        <v>0</v>
      </c>
      <c r="T54">
        <f t="shared" si="4"/>
        <v>1956</v>
      </c>
      <c r="U54">
        <v>1956</v>
      </c>
    </row>
    <row r="55" spans="1:21" ht="16.5" customHeight="1" x14ac:dyDescent="0.25">
      <c r="A55" s="186" t="s">
        <v>84</v>
      </c>
      <c r="B55" s="155" t="s">
        <v>696</v>
      </c>
      <c r="C55" s="187" t="s">
        <v>28</v>
      </c>
      <c r="D55" s="85" t="s">
        <v>69</v>
      </c>
      <c r="E55" s="262">
        <v>42901</v>
      </c>
      <c r="F55" s="87">
        <v>1</v>
      </c>
      <c r="G55" s="216">
        <v>97.44</v>
      </c>
      <c r="H55" s="217">
        <v>254.48400000000001</v>
      </c>
      <c r="I55" s="11"/>
      <c r="J55" s="245" t="s">
        <v>25</v>
      </c>
      <c r="K55" s="21">
        <f t="shared" si="0"/>
        <v>952.08500000000004</v>
      </c>
      <c r="L55" s="21">
        <f t="shared" si="1"/>
        <v>10</v>
      </c>
      <c r="M55" s="13" t="s">
        <v>25</v>
      </c>
      <c r="N55" s="23">
        <f t="shared" si="2"/>
        <v>2383.192</v>
      </c>
      <c r="O55">
        <v>2017</v>
      </c>
      <c r="P55" s="40">
        <v>1977</v>
      </c>
      <c r="Q55" s="40">
        <f t="shared" si="3"/>
        <v>0</v>
      </c>
      <c r="S55">
        <f t="shared" si="5"/>
        <v>1905</v>
      </c>
      <c r="T55">
        <f t="shared" si="4"/>
        <v>1905</v>
      </c>
      <c r="U55">
        <v>2017</v>
      </c>
    </row>
    <row r="56" spans="1:21" ht="16.5" customHeight="1" x14ac:dyDescent="0.25">
      <c r="A56" s="93" t="s">
        <v>85</v>
      </c>
      <c r="B56" s="66" t="s">
        <v>146</v>
      </c>
      <c r="C56" s="94" t="s">
        <v>15</v>
      </c>
      <c r="D56" s="59" t="s">
        <v>72</v>
      </c>
      <c r="E56" s="95">
        <v>1938</v>
      </c>
      <c r="F56" s="54">
        <v>1</v>
      </c>
      <c r="G56" s="209">
        <v>0.36</v>
      </c>
      <c r="H56" s="210">
        <v>1</v>
      </c>
      <c r="I56" s="11"/>
      <c r="J56" s="245" t="s">
        <v>16</v>
      </c>
      <c r="K56" s="21">
        <f t="shared" si="0"/>
        <v>51.436</v>
      </c>
      <c r="L56" s="21">
        <f t="shared" si="1"/>
        <v>3</v>
      </c>
      <c r="M56" s="13" t="s">
        <v>16</v>
      </c>
      <c r="N56" s="23">
        <f t="shared" si="2"/>
        <v>150.97999999999999</v>
      </c>
      <c r="O56">
        <v>1938</v>
      </c>
      <c r="P56" s="40">
        <v>1978</v>
      </c>
      <c r="Q56" s="40">
        <f t="shared" si="3"/>
        <v>0</v>
      </c>
      <c r="T56">
        <f t="shared" si="4"/>
        <v>1938</v>
      </c>
      <c r="U56">
        <v>1938</v>
      </c>
    </row>
    <row r="57" spans="1:21" ht="16.5" customHeight="1" x14ac:dyDescent="0.25">
      <c r="A57" s="93" t="s">
        <v>85</v>
      </c>
      <c r="B57" s="57" t="s">
        <v>494</v>
      </c>
      <c r="C57" s="94" t="s">
        <v>15</v>
      </c>
      <c r="D57" s="59" t="s">
        <v>72</v>
      </c>
      <c r="E57" s="70">
        <v>41424</v>
      </c>
      <c r="F57" s="54">
        <v>1</v>
      </c>
      <c r="G57" s="196">
        <v>12.597</v>
      </c>
      <c r="H57" s="208">
        <v>58.11</v>
      </c>
      <c r="I57" s="11"/>
      <c r="J57" s="245" t="s">
        <v>62</v>
      </c>
      <c r="K57" s="21">
        <f t="shared" si="0"/>
        <v>86.56</v>
      </c>
      <c r="L57" s="21">
        <f t="shared" si="1"/>
        <v>3</v>
      </c>
      <c r="M57" s="13" t="s">
        <v>62</v>
      </c>
      <c r="N57" s="23">
        <f t="shared" si="2"/>
        <v>338.75</v>
      </c>
      <c r="O57">
        <v>2013</v>
      </c>
      <c r="P57" s="40">
        <v>1979</v>
      </c>
      <c r="Q57" s="40">
        <f t="shared" si="3"/>
        <v>0</v>
      </c>
      <c r="S57">
        <f t="shared" si="5"/>
        <v>1905</v>
      </c>
      <c r="T57">
        <f t="shared" si="4"/>
        <v>1905</v>
      </c>
      <c r="U57">
        <v>2013</v>
      </c>
    </row>
    <row r="58" spans="1:21" ht="16.5" customHeight="1" x14ac:dyDescent="0.25">
      <c r="A58" s="93" t="s">
        <v>85</v>
      </c>
      <c r="B58" s="57" t="s">
        <v>243</v>
      </c>
      <c r="C58" s="94" t="s">
        <v>15</v>
      </c>
      <c r="D58" s="71" t="s">
        <v>0</v>
      </c>
      <c r="E58" s="79">
        <v>40689</v>
      </c>
      <c r="F58" s="54">
        <v>1</v>
      </c>
      <c r="G58" s="202">
        <v>8.92</v>
      </c>
      <c r="H58" s="203">
        <v>63</v>
      </c>
      <c r="I58" s="11"/>
      <c r="J58" s="245" t="s">
        <v>63</v>
      </c>
      <c r="K58" s="21">
        <f t="shared" si="0"/>
        <v>44.764000000000003</v>
      </c>
      <c r="L58" s="21">
        <f t="shared" si="1"/>
        <v>2</v>
      </c>
      <c r="M58" s="13" t="s">
        <v>63</v>
      </c>
      <c r="N58" s="23">
        <f t="shared" si="2"/>
        <v>179.16</v>
      </c>
      <c r="O58">
        <v>2011</v>
      </c>
      <c r="P58" s="40">
        <v>1980</v>
      </c>
      <c r="Q58" s="40">
        <f t="shared" si="3"/>
        <v>0</v>
      </c>
      <c r="S58">
        <f t="shared" si="5"/>
        <v>1905</v>
      </c>
      <c r="T58">
        <f t="shared" si="4"/>
        <v>1905</v>
      </c>
      <c r="U58">
        <v>2011</v>
      </c>
    </row>
    <row r="59" spans="1:21" ht="16.5" customHeight="1" x14ac:dyDescent="0.25">
      <c r="A59" s="63" t="s">
        <v>129</v>
      </c>
      <c r="B59" s="57" t="s">
        <v>515</v>
      </c>
      <c r="C59" s="64" t="s">
        <v>43</v>
      </c>
      <c r="D59" s="59" t="s">
        <v>72</v>
      </c>
      <c r="E59" s="60">
        <f>E56</f>
        <v>1938</v>
      </c>
      <c r="F59" s="54">
        <v>1</v>
      </c>
      <c r="G59" s="196">
        <v>0.38</v>
      </c>
      <c r="H59" s="208">
        <v>1.44</v>
      </c>
      <c r="I59" s="11"/>
      <c r="J59" s="245" t="s">
        <v>49</v>
      </c>
      <c r="K59" s="21">
        <f t="shared" si="0"/>
        <v>13.058</v>
      </c>
      <c r="L59" s="21">
        <f t="shared" si="1"/>
        <v>4</v>
      </c>
      <c r="M59" s="13" t="s">
        <v>49</v>
      </c>
      <c r="N59" s="23">
        <f t="shared" si="2"/>
        <v>40.93</v>
      </c>
      <c r="O59">
        <v>1938</v>
      </c>
      <c r="P59" s="40">
        <v>1981</v>
      </c>
      <c r="Q59" s="40">
        <f t="shared" si="3"/>
        <v>0</v>
      </c>
      <c r="T59">
        <f t="shared" si="4"/>
        <v>1938</v>
      </c>
      <c r="U59">
        <v>1938</v>
      </c>
    </row>
    <row r="60" spans="1:21" ht="16.5" customHeight="1" x14ac:dyDescent="0.25">
      <c r="A60" s="93" t="s">
        <v>130</v>
      </c>
      <c r="B60" s="66" t="s">
        <v>144</v>
      </c>
      <c r="C60" s="94" t="s">
        <v>55</v>
      </c>
      <c r="D60" s="59" t="s">
        <v>72</v>
      </c>
      <c r="E60" s="95">
        <v>1953</v>
      </c>
      <c r="F60" s="54">
        <v>1</v>
      </c>
      <c r="G60" s="209">
        <v>0.18</v>
      </c>
      <c r="H60" s="210">
        <v>0.5</v>
      </c>
      <c r="I60" s="11"/>
      <c r="J60" s="245" t="s">
        <v>17</v>
      </c>
      <c r="K60" s="21">
        <f t="shared" si="0"/>
        <v>0.59499999999999997</v>
      </c>
      <c r="L60" s="21">
        <f t="shared" si="1"/>
        <v>2</v>
      </c>
      <c r="M60" s="13" t="s">
        <v>17</v>
      </c>
      <c r="N60" s="23">
        <f t="shared" si="2"/>
        <v>3.0649999999999999</v>
      </c>
      <c r="O60">
        <v>1953</v>
      </c>
      <c r="P60" s="40">
        <v>1982</v>
      </c>
      <c r="Q60" s="40">
        <f t="shared" si="3"/>
        <v>0</v>
      </c>
      <c r="T60">
        <f t="shared" si="4"/>
        <v>1953</v>
      </c>
      <c r="U60">
        <v>1953</v>
      </c>
    </row>
    <row r="61" spans="1:21" ht="16.5" customHeight="1" x14ac:dyDescent="0.25">
      <c r="A61" s="93" t="s">
        <v>130</v>
      </c>
      <c r="B61" s="66" t="s">
        <v>145</v>
      </c>
      <c r="C61" s="94" t="s">
        <v>55</v>
      </c>
      <c r="D61" s="59" t="s">
        <v>72</v>
      </c>
      <c r="E61" s="95">
        <v>1953</v>
      </c>
      <c r="F61" s="54">
        <v>1</v>
      </c>
      <c r="G61" s="209">
        <v>0.26400000000000001</v>
      </c>
      <c r="H61" s="210">
        <v>1</v>
      </c>
      <c r="I61" s="11"/>
      <c r="J61" s="245" t="s">
        <v>32</v>
      </c>
      <c r="K61" s="21">
        <f t="shared" si="0"/>
        <v>47.712000000000003</v>
      </c>
      <c r="L61" s="21">
        <f t="shared" si="1"/>
        <v>3</v>
      </c>
      <c r="M61" s="13" t="s">
        <v>32</v>
      </c>
      <c r="N61" s="23">
        <f t="shared" si="2"/>
        <v>160.41800000000001</v>
      </c>
      <c r="O61">
        <v>1953</v>
      </c>
      <c r="P61" s="40">
        <v>1983</v>
      </c>
      <c r="Q61" s="40">
        <f t="shared" si="3"/>
        <v>0</v>
      </c>
      <c r="T61">
        <f t="shared" si="4"/>
        <v>1953</v>
      </c>
      <c r="U61">
        <v>1953</v>
      </c>
    </row>
    <row r="62" spans="1:21" ht="16.5" customHeight="1" x14ac:dyDescent="0.25">
      <c r="A62" s="93" t="s">
        <v>130</v>
      </c>
      <c r="B62" s="57" t="s">
        <v>200</v>
      </c>
      <c r="C62" s="94" t="s">
        <v>55</v>
      </c>
      <c r="D62" s="59" t="s">
        <v>72</v>
      </c>
      <c r="E62" s="70">
        <v>41606</v>
      </c>
      <c r="F62" s="54">
        <v>1</v>
      </c>
      <c r="G62" s="196">
        <v>9.6</v>
      </c>
      <c r="H62" s="197">
        <v>49.21</v>
      </c>
      <c r="I62" s="11"/>
      <c r="J62" s="245" t="s">
        <v>29</v>
      </c>
      <c r="K62" s="21">
        <f t="shared" si="0"/>
        <v>2.25</v>
      </c>
      <c r="L62" s="21">
        <f t="shared" si="1"/>
        <v>2</v>
      </c>
      <c r="M62" s="13" t="s">
        <v>29</v>
      </c>
      <c r="N62" s="23">
        <f t="shared" si="2"/>
        <v>11.52</v>
      </c>
      <c r="O62">
        <v>2013</v>
      </c>
      <c r="P62" s="40">
        <v>1984</v>
      </c>
      <c r="Q62" s="40">
        <f t="shared" si="3"/>
        <v>1</v>
      </c>
      <c r="S62">
        <f t="shared" si="5"/>
        <v>1905</v>
      </c>
      <c r="T62">
        <f t="shared" si="4"/>
        <v>1905</v>
      </c>
      <c r="U62">
        <v>2013</v>
      </c>
    </row>
    <row r="63" spans="1:21" ht="16.5" customHeight="1" x14ac:dyDescent="0.25">
      <c r="A63" s="93" t="s">
        <v>130</v>
      </c>
      <c r="B63" s="57" t="s">
        <v>334</v>
      </c>
      <c r="C63" s="94" t="s">
        <v>55</v>
      </c>
      <c r="D63" s="59" t="s">
        <v>72</v>
      </c>
      <c r="E63" s="60">
        <v>2000</v>
      </c>
      <c r="F63" s="54">
        <v>1</v>
      </c>
      <c r="G63" s="196">
        <v>9.3000000000000007</v>
      </c>
      <c r="H63" s="197">
        <v>55</v>
      </c>
      <c r="I63" s="11"/>
      <c r="J63" s="245" t="s">
        <v>4</v>
      </c>
      <c r="K63" s="21">
        <f t="shared" si="0"/>
        <v>200.85000000000002</v>
      </c>
      <c r="L63" s="21">
        <f t="shared" si="1"/>
        <v>14</v>
      </c>
      <c r="M63" s="13" t="s">
        <v>4</v>
      </c>
      <c r="N63" s="23">
        <f t="shared" si="2"/>
        <v>797.16000000000008</v>
      </c>
      <c r="O63">
        <v>2000</v>
      </c>
      <c r="P63" s="40">
        <v>1985</v>
      </c>
      <c r="Q63" s="40">
        <f t="shared" si="3"/>
        <v>0</v>
      </c>
      <c r="T63">
        <f t="shared" si="4"/>
        <v>2000</v>
      </c>
      <c r="U63">
        <v>2000</v>
      </c>
    </row>
    <row r="64" spans="1:21" ht="16.5" customHeight="1" x14ac:dyDescent="0.25">
      <c r="A64" s="65" t="s">
        <v>130</v>
      </c>
      <c r="B64" s="57" t="s">
        <v>550</v>
      </c>
      <c r="C64" s="58" t="s">
        <v>55</v>
      </c>
      <c r="D64" s="59" t="s">
        <v>576</v>
      </c>
      <c r="E64" s="70">
        <v>41880</v>
      </c>
      <c r="F64" s="54">
        <v>1</v>
      </c>
      <c r="G64" s="196">
        <v>30.24</v>
      </c>
      <c r="H64" s="197">
        <v>171.68</v>
      </c>
      <c r="I64" s="11"/>
      <c r="J64" s="245" t="s">
        <v>140</v>
      </c>
      <c r="K64" s="21">
        <f t="shared" si="0"/>
        <v>672</v>
      </c>
      <c r="L64" s="21">
        <f t="shared" si="1"/>
        <v>1</v>
      </c>
      <c r="M64" s="13" t="s">
        <v>140</v>
      </c>
      <c r="N64" s="23">
        <f t="shared" si="2"/>
        <v>2516</v>
      </c>
      <c r="O64">
        <v>2014</v>
      </c>
      <c r="P64" s="40">
        <v>1986</v>
      </c>
      <c r="Q64" s="40">
        <f t="shared" si="3"/>
        <v>2</v>
      </c>
      <c r="S64">
        <f t="shared" si="5"/>
        <v>1905</v>
      </c>
      <c r="T64">
        <f t="shared" si="4"/>
        <v>1905</v>
      </c>
      <c r="U64">
        <v>2014</v>
      </c>
    </row>
    <row r="65" spans="1:21" ht="16.5" customHeight="1" x14ac:dyDescent="0.25">
      <c r="A65" s="65" t="s">
        <v>131</v>
      </c>
      <c r="B65" s="66" t="s">
        <v>176</v>
      </c>
      <c r="C65" s="58" t="s">
        <v>24</v>
      </c>
      <c r="D65" s="59" t="s">
        <v>69</v>
      </c>
      <c r="E65" s="67">
        <v>1991</v>
      </c>
      <c r="F65" s="54">
        <v>1</v>
      </c>
      <c r="G65" s="200">
        <v>9.35</v>
      </c>
      <c r="H65" s="201">
        <v>41.6</v>
      </c>
      <c r="I65" s="11"/>
      <c r="J65" s="245" t="s">
        <v>23</v>
      </c>
      <c r="K65" s="21">
        <f t="shared" si="0"/>
        <v>47.152999999999999</v>
      </c>
      <c r="L65" s="21">
        <f t="shared" si="1"/>
        <v>3</v>
      </c>
      <c r="M65" s="13" t="s">
        <v>23</v>
      </c>
      <c r="N65" s="23">
        <f t="shared" si="2"/>
        <v>150.095</v>
      </c>
      <c r="O65">
        <v>1991</v>
      </c>
      <c r="P65" s="40">
        <v>1987</v>
      </c>
      <c r="Q65" s="40">
        <f t="shared" si="3"/>
        <v>2</v>
      </c>
      <c r="T65">
        <f t="shared" si="4"/>
        <v>1991</v>
      </c>
      <c r="U65">
        <v>1991</v>
      </c>
    </row>
    <row r="66" spans="1:21" ht="16.5" customHeight="1" x14ac:dyDescent="0.25">
      <c r="A66" s="65" t="s">
        <v>131</v>
      </c>
      <c r="B66" s="71" t="s">
        <v>236</v>
      </c>
      <c r="C66" s="58" t="s">
        <v>24</v>
      </c>
      <c r="D66" s="59" t="s">
        <v>72</v>
      </c>
      <c r="E66" s="70">
        <v>40991</v>
      </c>
      <c r="F66" s="54">
        <v>1</v>
      </c>
      <c r="G66" s="218">
        <v>9.26</v>
      </c>
      <c r="H66" s="208">
        <v>35</v>
      </c>
      <c r="I66" s="11"/>
      <c r="J66" s="245" t="s">
        <v>13</v>
      </c>
      <c r="K66" s="21">
        <f t="shared" si="0"/>
        <v>52</v>
      </c>
      <c r="L66" s="21">
        <f t="shared" si="1"/>
        <v>1</v>
      </c>
      <c r="M66" s="13" t="s">
        <v>13</v>
      </c>
      <c r="N66" s="23">
        <f t="shared" si="2"/>
        <v>225.34</v>
      </c>
      <c r="O66">
        <v>2012</v>
      </c>
      <c r="P66" s="40">
        <v>1988</v>
      </c>
      <c r="Q66" s="40">
        <f t="shared" si="3"/>
        <v>0</v>
      </c>
      <c r="S66">
        <f t="shared" si="5"/>
        <v>1905</v>
      </c>
      <c r="T66">
        <f t="shared" si="4"/>
        <v>1905</v>
      </c>
      <c r="U66">
        <v>2012</v>
      </c>
    </row>
    <row r="67" spans="1:21" ht="16.5" customHeight="1" thickBot="1" x14ac:dyDescent="0.3">
      <c r="A67" s="65" t="s">
        <v>131</v>
      </c>
      <c r="B67" s="57" t="s">
        <v>245</v>
      </c>
      <c r="C67" s="58" t="s">
        <v>24</v>
      </c>
      <c r="D67" s="59" t="s">
        <v>72</v>
      </c>
      <c r="E67" s="60">
        <f>E65</f>
        <v>1991</v>
      </c>
      <c r="F67" s="54">
        <v>1</v>
      </c>
      <c r="G67" s="196">
        <v>7.23</v>
      </c>
      <c r="H67" s="208">
        <v>22</v>
      </c>
      <c r="I67" s="12"/>
      <c r="J67" s="246" t="s">
        <v>57</v>
      </c>
      <c r="K67" s="21">
        <f t="shared" ref="K67" si="6">SUMIF($C:$C,J67,$G:$G)</f>
        <v>344.48399999999998</v>
      </c>
      <c r="L67" s="21">
        <f t="shared" ref="L67" si="7">SUMIF(C67:C637,J67,F67:F637)</f>
        <v>4</v>
      </c>
      <c r="M67" s="27" t="s">
        <v>57</v>
      </c>
      <c r="N67" s="23">
        <f t="shared" ref="N67" si="8">SUMIF($C:$C,M67,$H:$H)</f>
        <v>1097.3000000000002</v>
      </c>
      <c r="O67">
        <v>1991</v>
      </c>
      <c r="P67" s="40">
        <v>1989</v>
      </c>
      <c r="Q67" s="40">
        <f t="shared" ref="Q67:Q95" si="9">SUMIF($O:$O,P67,$F:$F)</f>
        <v>1</v>
      </c>
      <c r="T67">
        <f t="shared" ref="T67:T130" si="10">IF(LEN(S67)&lt;2,O67,S67)</f>
        <v>1991</v>
      </c>
      <c r="U67">
        <v>1991</v>
      </c>
    </row>
    <row r="68" spans="1:21" ht="16.5" customHeight="1" thickBot="1" x14ac:dyDescent="0.3">
      <c r="A68" s="65" t="s">
        <v>131</v>
      </c>
      <c r="B68" s="57" t="s">
        <v>280</v>
      </c>
      <c r="C68" s="58" t="s">
        <v>24</v>
      </c>
      <c r="D68" s="59" t="s">
        <v>72</v>
      </c>
      <c r="E68" s="70">
        <v>40879</v>
      </c>
      <c r="F68" s="54">
        <v>1</v>
      </c>
      <c r="G68" s="202">
        <v>4.67</v>
      </c>
      <c r="H68" s="203">
        <v>21</v>
      </c>
      <c r="J68" s="29" t="s">
        <v>732</v>
      </c>
      <c r="K68" s="21">
        <f>SUM(K2:K67)</f>
        <v>14891.693799999999</v>
      </c>
      <c r="L68" s="35">
        <f>SUM(L2:L67)</f>
        <v>571</v>
      </c>
      <c r="M68" s="36" t="s">
        <v>732</v>
      </c>
      <c r="N68" s="37">
        <f>SUM(N2:N67)</f>
        <v>51015.38900000001</v>
      </c>
      <c r="O68">
        <v>2011</v>
      </c>
      <c r="P68" s="40">
        <v>1990</v>
      </c>
      <c r="Q68" s="40">
        <f t="shared" si="9"/>
        <v>0</v>
      </c>
      <c r="S68">
        <f t="shared" si="5"/>
        <v>1905</v>
      </c>
      <c r="T68">
        <f t="shared" si="10"/>
        <v>1905</v>
      </c>
      <c r="U68">
        <v>2011</v>
      </c>
    </row>
    <row r="69" spans="1:21" ht="16.5" customHeight="1" x14ac:dyDescent="0.25">
      <c r="A69" s="65" t="s">
        <v>131</v>
      </c>
      <c r="B69" s="71" t="s">
        <v>316</v>
      </c>
      <c r="C69" s="58" t="s">
        <v>24</v>
      </c>
      <c r="D69" s="59" t="s">
        <v>72</v>
      </c>
      <c r="E69" s="70">
        <v>41003</v>
      </c>
      <c r="F69" s="54">
        <v>1</v>
      </c>
      <c r="G69" s="202">
        <v>8.0239999999999991</v>
      </c>
      <c r="H69" s="208">
        <v>30</v>
      </c>
      <c r="J69" s="30"/>
      <c r="K69" s="30"/>
      <c r="L69" s="30"/>
      <c r="M69" s="30"/>
      <c r="N69" s="31"/>
      <c r="O69">
        <v>2012</v>
      </c>
      <c r="P69" s="40">
        <v>1991</v>
      </c>
      <c r="Q69" s="40">
        <f t="shared" si="9"/>
        <v>4</v>
      </c>
      <c r="S69">
        <f t="shared" si="5"/>
        <v>1905</v>
      </c>
      <c r="T69">
        <f t="shared" si="10"/>
        <v>1905</v>
      </c>
      <c r="U69">
        <v>2012</v>
      </c>
    </row>
    <row r="70" spans="1:21" ht="16.5" customHeight="1" x14ac:dyDescent="0.25">
      <c r="A70" s="65" t="s">
        <v>131</v>
      </c>
      <c r="B70" s="57" t="s">
        <v>579</v>
      </c>
      <c r="C70" s="58" t="s">
        <v>24</v>
      </c>
      <c r="D70" s="59" t="s">
        <v>576</v>
      </c>
      <c r="E70" s="70">
        <v>41754</v>
      </c>
      <c r="F70" s="54">
        <v>1</v>
      </c>
      <c r="G70" s="196">
        <v>46.2</v>
      </c>
      <c r="H70" s="197">
        <v>141.37</v>
      </c>
      <c r="J70" s="32"/>
      <c r="K70" s="33"/>
      <c r="L70" s="33"/>
      <c r="M70" s="32"/>
      <c r="N70" s="34"/>
      <c r="O70">
        <v>2014</v>
      </c>
      <c r="P70" s="40">
        <v>1992</v>
      </c>
      <c r="Q70" s="40">
        <f t="shared" si="9"/>
        <v>0</v>
      </c>
      <c r="S70">
        <f t="shared" si="5"/>
        <v>1905</v>
      </c>
      <c r="T70">
        <f t="shared" si="10"/>
        <v>1905</v>
      </c>
      <c r="U70">
        <v>2014</v>
      </c>
    </row>
    <row r="71" spans="1:21" ht="16.5" customHeight="1" x14ac:dyDescent="0.25">
      <c r="A71" s="82" t="s">
        <v>131</v>
      </c>
      <c r="B71" s="83" t="s">
        <v>778</v>
      </c>
      <c r="C71" s="84" t="s">
        <v>24</v>
      </c>
      <c r="D71" s="85" t="s">
        <v>576</v>
      </c>
      <c r="E71" s="86">
        <v>42787</v>
      </c>
      <c r="F71" s="87">
        <v>1</v>
      </c>
      <c r="G71" s="198">
        <v>4.5430000000000001</v>
      </c>
      <c r="H71" s="199">
        <v>11.028</v>
      </c>
      <c r="O71">
        <v>2017</v>
      </c>
      <c r="P71" s="40">
        <v>1993</v>
      </c>
      <c r="Q71" s="40">
        <f t="shared" si="9"/>
        <v>2</v>
      </c>
      <c r="S71">
        <f t="shared" si="5"/>
        <v>1905</v>
      </c>
      <c r="T71">
        <f t="shared" si="10"/>
        <v>1905</v>
      </c>
      <c r="U71">
        <v>2017</v>
      </c>
    </row>
    <row r="72" spans="1:21" ht="16.5" customHeight="1" x14ac:dyDescent="0.25">
      <c r="A72" s="63" t="s">
        <v>86</v>
      </c>
      <c r="B72" s="71" t="s">
        <v>227</v>
      </c>
      <c r="C72" s="64" t="s">
        <v>18</v>
      </c>
      <c r="D72" s="59" t="s">
        <v>72</v>
      </c>
      <c r="E72" s="70">
        <v>41302</v>
      </c>
      <c r="F72" s="54">
        <v>1</v>
      </c>
      <c r="G72" s="196">
        <v>3.4</v>
      </c>
      <c r="H72" s="208">
        <v>10.351000000000001</v>
      </c>
      <c r="O72">
        <v>2013</v>
      </c>
      <c r="P72" s="40">
        <v>1994</v>
      </c>
      <c r="Q72" s="40">
        <f t="shared" si="9"/>
        <v>0</v>
      </c>
      <c r="S72">
        <f t="shared" si="5"/>
        <v>1905</v>
      </c>
      <c r="T72">
        <f t="shared" si="10"/>
        <v>1905</v>
      </c>
      <c r="U72">
        <v>2013</v>
      </c>
    </row>
    <row r="73" spans="1:21" ht="16.5" customHeight="1" x14ac:dyDescent="0.25">
      <c r="A73" s="63" t="s">
        <v>86</v>
      </c>
      <c r="B73" s="57" t="s">
        <v>234</v>
      </c>
      <c r="C73" s="64" t="s">
        <v>18</v>
      </c>
      <c r="D73" s="59" t="s">
        <v>72</v>
      </c>
      <c r="E73" s="70">
        <v>41198</v>
      </c>
      <c r="F73" s="54">
        <v>1</v>
      </c>
      <c r="G73" s="196">
        <v>2.15</v>
      </c>
      <c r="H73" s="197">
        <v>6.2590000000000003</v>
      </c>
      <c r="O73">
        <v>2012</v>
      </c>
      <c r="P73" s="40">
        <v>1995</v>
      </c>
      <c r="Q73" s="40">
        <f t="shared" si="9"/>
        <v>0</v>
      </c>
      <c r="S73">
        <f t="shared" si="5"/>
        <v>1905</v>
      </c>
      <c r="T73">
        <f t="shared" si="10"/>
        <v>1905</v>
      </c>
      <c r="U73">
        <v>2012</v>
      </c>
    </row>
    <row r="74" spans="1:21" ht="16.5" customHeight="1" x14ac:dyDescent="0.25">
      <c r="A74" s="63" t="s">
        <v>86</v>
      </c>
      <c r="B74" s="57" t="s">
        <v>294</v>
      </c>
      <c r="C74" s="64" t="s">
        <v>18</v>
      </c>
      <c r="D74" s="59" t="s">
        <v>72</v>
      </c>
      <c r="E74" s="70">
        <v>41338</v>
      </c>
      <c r="F74" s="54">
        <v>1</v>
      </c>
      <c r="G74" s="196">
        <v>4.0469999999999997</v>
      </c>
      <c r="H74" s="197">
        <v>12.56</v>
      </c>
      <c r="O74">
        <v>2013</v>
      </c>
      <c r="P74" s="40">
        <v>1996</v>
      </c>
      <c r="Q74" s="40">
        <f t="shared" si="9"/>
        <v>1</v>
      </c>
      <c r="S74">
        <f t="shared" si="5"/>
        <v>1905</v>
      </c>
      <c r="T74">
        <f t="shared" si="10"/>
        <v>1905</v>
      </c>
      <c r="U74">
        <v>2013</v>
      </c>
    </row>
    <row r="75" spans="1:21" ht="16.5" customHeight="1" x14ac:dyDescent="0.25">
      <c r="A75" s="63" t="s">
        <v>86</v>
      </c>
      <c r="B75" s="57" t="s">
        <v>303</v>
      </c>
      <c r="C75" s="64" t="s">
        <v>18</v>
      </c>
      <c r="D75" s="59" t="s">
        <v>72</v>
      </c>
      <c r="E75" s="60">
        <v>2005</v>
      </c>
      <c r="F75" s="54">
        <v>1</v>
      </c>
      <c r="G75" s="196">
        <v>14.61</v>
      </c>
      <c r="H75" s="208">
        <v>50</v>
      </c>
      <c r="O75">
        <v>2005</v>
      </c>
      <c r="P75" s="40">
        <v>1997</v>
      </c>
      <c r="Q75" s="40">
        <f t="shared" si="9"/>
        <v>2</v>
      </c>
      <c r="T75">
        <f t="shared" si="10"/>
        <v>2005</v>
      </c>
      <c r="U75">
        <v>2005</v>
      </c>
    </row>
    <row r="76" spans="1:21" ht="16.5" customHeight="1" x14ac:dyDescent="0.25">
      <c r="A76" s="63" t="s">
        <v>86</v>
      </c>
      <c r="B76" s="57" t="s">
        <v>432</v>
      </c>
      <c r="C76" s="64" t="s">
        <v>18</v>
      </c>
      <c r="D76" s="59" t="s">
        <v>69</v>
      </c>
      <c r="E76" s="70">
        <v>41586</v>
      </c>
      <c r="F76" s="54">
        <v>1</v>
      </c>
      <c r="G76" s="202">
        <v>74</v>
      </c>
      <c r="H76" s="203">
        <v>203</v>
      </c>
      <c r="O76">
        <v>2013</v>
      </c>
      <c r="P76" s="40">
        <v>1998</v>
      </c>
      <c r="Q76" s="40">
        <f t="shared" si="9"/>
        <v>5</v>
      </c>
      <c r="S76">
        <f t="shared" si="5"/>
        <v>1905</v>
      </c>
      <c r="T76">
        <f t="shared" si="10"/>
        <v>1905</v>
      </c>
      <c r="U76">
        <v>2013</v>
      </c>
    </row>
    <row r="77" spans="1:21" ht="16.5" customHeight="1" x14ac:dyDescent="0.25">
      <c r="A77" s="63" t="s">
        <v>86</v>
      </c>
      <c r="B77" s="57" t="s">
        <v>440</v>
      </c>
      <c r="C77" s="64" t="s">
        <v>18</v>
      </c>
      <c r="D77" s="59" t="s">
        <v>72</v>
      </c>
      <c r="E77" s="70">
        <v>40340</v>
      </c>
      <c r="F77" s="54">
        <v>1</v>
      </c>
      <c r="G77" s="196">
        <v>8.68</v>
      </c>
      <c r="H77" s="208">
        <v>34</v>
      </c>
      <c r="O77">
        <v>2010</v>
      </c>
      <c r="P77" s="40">
        <v>1999</v>
      </c>
      <c r="Q77" s="40">
        <f t="shared" si="9"/>
        <v>2</v>
      </c>
      <c r="S77">
        <f t="shared" si="5"/>
        <v>1905</v>
      </c>
      <c r="T77">
        <f t="shared" si="10"/>
        <v>1905</v>
      </c>
      <c r="U77">
        <v>2010</v>
      </c>
    </row>
    <row r="78" spans="1:21" ht="16.5" customHeight="1" x14ac:dyDescent="0.25">
      <c r="A78" s="102" t="s">
        <v>86</v>
      </c>
      <c r="B78" s="57" t="s">
        <v>149</v>
      </c>
      <c r="C78" s="64" t="s">
        <v>18</v>
      </c>
      <c r="D78" s="59" t="s">
        <v>72</v>
      </c>
      <c r="E78" s="70">
        <v>42210</v>
      </c>
      <c r="F78" s="54">
        <v>1</v>
      </c>
      <c r="G78" s="196">
        <v>17.177</v>
      </c>
      <c r="H78" s="208">
        <v>51</v>
      </c>
      <c r="O78">
        <v>2015</v>
      </c>
      <c r="P78" s="40">
        <v>2000</v>
      </c>
      <c r="Q78" s="40">
        <f t="shared" si="9"/>
        <v>5</v>
      </c>
      <c r="S78">
        <f t="shared" si="5"/>
        <v>1905</v>
      </c>
      <c r="T78">
        <f t="shared" si="10"/>
        <v>1905</v>
      </c>
      <c r="U78">
        <v>2015</v>
      </c>
    </row>
    <row r="79" spans="1:21" ht="16.5" customHeight="1" x14ac:dyDescent="0.25">
      <c r="A79" s="102" t="s">
        <v>86</v>
      </c>
      <c r="B79" s="57" t="s">
        <v>738</v>
      </c>
      <c r="C79" s="64" t="s">
        <v>18</v>
      </c>
      <c r="D79" s="59" t="s">
        <v>72</v>
      </c>
      <c r="E79" s="60">
        <v>2016</v>
      </c>
      <c r="F79" s="54">
        <v>1</v>
      </c>
      <c r="G79" s="196">
        <v>6.12</v>
      </c>
      <c r="H79" s="208">
        <v>21.14</v>
      </c>
      <c r="O79">
        <v>2016</v>
      </c>
      <c r="P79" s="40">
        <v>2001</v>
      </c>
      <c r="Q79" s="40">
        <f t="shared" si="9"/>
        <v>6</v>
      </c>
      <c r="T79">
        <f t="shared" si="10"/>
        <v>2016</v>
      </c>
      <c r="U79">
        <v>2016</v>
      </c>
    </row>
    <row r="80" spans="1:21" ht="16.5" customHeight="1" x14ac:dyDescent="0.25">
      <c r="A80" s="106" t="s">
        <v>87</v>
      </c>
      <c r="B80" s="57" t="s">
        <v>235</v>
      </c>
      <c r="C80" s="107" t="s">
        <v>6</v>
      </c>
      <c r="D80" s="59" t="s">
        <v>72</v>
      </c>
      <c r="E80" s="70">
        <v>40555</v>
      </c>
      <c r="F80" s="54">
        <v>1</v>
      </c>
      <c r="G80" s="202">
        <v>8.1999999999999993</v>
      </c>
      <c r="H80" s="203">
        <v>60</v>
      </c>
      <c r="O80">
        <v>2011</v>
      </c>
      <c r="P80" s="40">
        <v>2002</v>
      </c>
      <c r="Q80" s="40">
        <f t="shared" si="9"/>
        <v>5</v>
      </c>
      <c r="S80">
        <f t="shared" si="5"/>
        <v>1905</v>
      </c>
      <c r="T80">
        <f t="shared" si="10"/>
        <v>1905</v>
      </c>
      <c r="U80">
        <v>2011</v>
      </c>
    </row>
    <row r="81" spans="1:21" ht="16.5" customHeight="1" x14ac:dyDescent="0.25">
      <c r="A81" s="108" t="s">
        <v>87</v>
      </c>
      <c r="B81" s="66" t="s">
        <v>509</v>
      </c>
      <c r="C81" s="107" t="s">
        <v>6</v>
      </c>
      <c r="D81" s="59" t="s">
        <v>72</v>
      </c>
      <c r="E81" s="70">
        <v>41337</v>
      </c>
      <c r="F81" s="54">
        <v>1</v>
      </c>
      <c r="G81" s="196">
        <v>19.109000000000002</v>
      </c>
      <c r="H81" s="197">
        <v>111</v>
      </c>
      <c r="O81">
        <v>2013</v>
      </c>
      <c r="P81" s="40">
        <v>2003</v>
      </c>
      <c r="Q81" s="40">
        <f t="shared" si="9"/>
        <v>2</v>
      </c>
      <c r="S81">
        <f t="shared" ref="S81:S144" si="11">YEAR(O81)</f>
        <v>1905</v>
      </c>
      <c r="T81">
        <f t="shared" si="10"/>
        <v>1905</v>
      </c>
      <c r="U81">
        <v>2013</v>
      </c>
    </row>
    <row r="82" spans="1:21" ht="16.5" customHeight="1" x14ac:dyDescent="0.25">
      <c r="A82" s="93" t="s">
        <v>88</v>
      </c>
      <c r="B82" s="66" t="s">
        <v>147</v>
      </c>
      <c r="C82" s="94" t="s">
        <v>44</v>
      </c>
      <c r="D82" s="59" t="s">
        <v>72</v>
      </c>
      <c r="E82" s="95">
        <v>1986</v>
      </c>
      <c r="F82" s="54">
        <v>1</v>
      </c>
      <c r="G82" s="209">
        <v>1.04</v>
      </c>
      <c r="H82" s="210">
        <v>2</v>
      </c>
      <c r="O82">
        <v>1986</v>
      </c>
      <c r="P82" s="40">
        <v>2004</v>
      </c>
      <c r="Q82" s="40">
        <f t="shared" si="9"/>
        <v>6</v>
      </c>
      <c r="T82">
        <f t="shared" si="10"/>
        <v>1986</v>
      </c>
      <c r="U82">
        <v>1986</v>
      </c>
    </row>
    <row r="83" spans="1:21" ht="16.5" customHeight="1" x14ac:dyDescent="0.25">
      <c r="A83" s="93" t="s">
        <v>88</v>
      </c>
      <c r="B83" s="66" t="s">
        <v>148</v>
      </c>
      <c r="C83" s="94" t="s">
        <v>44</v>
      </c>
      <c r="D83" s="59" t="s">
        <v>72</v>
      </c>
      <c r="E83" s="95">
        <v>1972</v>
      </c>
      <c r="F83" s="54">
        <v>1</v>
      </c>
      <c r="G83" s="209">
        <v>0.6</v>
      </c>
      <c r="H83" s="210">
        <v>1</v>
      </c>
      <c r="O83">
        <v>1972</v>
      </c>
      <c r="P83" s="40">
        <v>2005</v>
      </c>
      <c r="Q83" s="40">
        <f t="shared" si="9"/>
        <v>4</v>
      </c>
      <c r="T83">
        <f t="shared" si="10"/>
        <v>1972</v>
      </c>
      <c r="U83">
        <v>1972</v>
      </c>
    </row>
    <row r="84" spans="1:21" ht="16.5" customHeight="1" x14ac:dyDescent="0.25">
      <c r="A84" s="93" t="s">
        <v>88</v>
      </c>
      <c r="B84" s="66" t="s">
        <v>149</v>
      </c>
      <c r="C84" s="94" t="s">
        <v>44</v>
      </c>
      <c r="D84" s="59" t="s">
        <v>72</v>
      </c>
      <c r="E84" s="95">
        <v>1959</v>
      </c>
      <c r="F84" s="54">
        <v>1</v>
      </c>
      <c r="G84" s="209">
        <v>10.8</v>
      </c>
      <c r="H84" s="210">
        <v>70</v>
      </c>
      <c r="O84">
        <v>1959</v>
      </c>
      <c r="P84" s="40">
        <v>2006</v>
      </c>
      <c r="Q84" s="40">
        <f t="shared" si="9"/>
        <v>10</v>
      </c>
      <c r="T84">
        <f t="shared" si="10"/>
        <v>1959</v>
      </c>
      <c r="U84">
        <v>1959</v>
      </c>
    </row>
    <row r="85" spans="1:21" ht="16.5" customHeight="1" x14ac:dyDescent="0.25">
      <c r="A85" s="93" t="s">
        <v>88</v>
      </c>
      <c r="B85" s="66" t="s">
        <v>154</v>
      </c>
      <c r="C85" s="94" t="s">
        <v>44</v>
      </c>
      <c r="D85" s="59" t="s">
        <v>72</v>
      </c>
      <c r="E85" s="98">
        <v>1952</v>
      </c>
      <c r="F85" s="54">
        <v>1</v>
      </c>
      <c r="G85" s="214">
        <v>2.2719999999999998</v>
      </c>
      <c r="H85" s="215">
        <v>0.4</v>
      </c>
      <c r="O85">
        <v>1952</v>
      </c>
      <c r="P85" s="40">
        <v>2007</v>
      </c>
      <c r="Q85" s="40">
        <f t="shared" si="9"/>
        <v>7</v>
      </c>
      <c r="T85">
        <f t="shared" si="10"/>
        <v>1952</v>
      </c>
      <c r="U85">
        <v>1952</v>
      </c>
    </row>
    <row r="86" spans="1:21" ht="16.5" customHeight="1" x14ac:dyDescent="0.25">
      <c r="A86" s="93" t="s">
        <v>88</v>
      </c>
      <c r="B86" s="66" t="s">
        <v>655</v>
      </c>
      <c r="C86" s="94" t="s">
        <v>44</v>
      </c>
      <c r="D86" s="59" t="s">
        <v>72</v>
      </c>
      <c r="E86" s="110">
        <v>42145</v>
      </c>
      <c r="F86" s="54">
        <v>1</v>
      </c>
      <c r="G86" s="214">
        <v>6.63</v>
      </c>
      <c r="H86" s="215">
        <v>13</v>
      </c>
      <c r="O86">
        <v>2015</v>
      </c>
      <c r="P86" s="40">
        <v>2008</v>
      </c>
      <c r="Q86" s="40">
        <f t="shared" si="9"/>
        <v>17</v>
      </c>
      <c r="S86">
        <f t="shared" si="11"/>
        <v>1905</v>
      </c>
      <c r="T86">
        <f t="shared" si="10"/>
        <v>1905</v>
      </c>
      <c r="U86">
        <v>2015</v>
      </c>
    </row>
    <row r="87" spans="1:21" ht="16.5" customHeight="1" x14ac:dyDescent="0.25">
      <c r="A87" s="63" t="s">
        <v>89</v>
      </c>
      <c r="B87" s="66" t="s">
        <v>155</v>
      </c>
      <c r="C87" s="64" t="s">
        <v>38</v>
      </c>
      <c r="D87" s="59" t="s">
        <v>72</v>
      </c>
      <c r="E87" s="98">
        <v>1934</v>
      </c>
      <c r="F87" s="54">
        <v>1</v>
      </c>
      <c r="G87" s="214">
        <v>1.1200000000000001</v>
      </c>
      <c r="H87" s="215">
        <v>1.25</v>
      </c>
      <c r="O87">
        <v>1934</v>
      </c>
      <c r="P87" s="40">
        <v>2009</v>
      </c>
      <c r="Q87" s="40">
        <f t="shared" si="9"/>
        <v>32</v>
      </c>
      <c r="T87">
        <f t="shared" si="10"/>
        <v>1934</v>
      </c>
      <c r="U87">
        <v>1934</v>
      </c>
    </row>
    <row r="88" spans="1:21" ht="16.5" customHeight="1" x14ac:dyDescent="0.25">
      <c r="A88" s="63" t="s">
        <v>89</v>
      </c>
      <c r="B88" s="57" t="s">
        <v>396</v>
      </c>
      <c r="C88" s="64" t="s">
        <v>38</v>
      </c>
      <c r="D88" s="59" t="s">
        <v>69</v>
      </c>
      <c r="E88" s="79">
        <v>41125</v>
      </c>
      <c r="F88" s="54">
        <v>1</v>
      </c>
      <c r="G88" s="202">
        <v>38</v>
      </c>
      <c r="H88" s="203">
        <v>120.5</v>
      </c>
      <c r="O88">
        <v>2012</v>
      </c>
      <c r="P88" s="40">
        <v>2010</v>
      </c>
      <c r="Q88" s="40">
        <f t="shared" si="9"/>
        <v>33</v>
      </c>
      <c r="S88">
        <f t="shared" si="11"/>
        <v>1905</v>
      </c>
      <c r="T88">
        <f t="shared" si="10"/>
        <v>1905</v>
      </c>
      <c r="U88">
        <v>2012</v>
      </c>
    </row>
    <row r="89" spans="1:21" ht="16.5" customHeight="1" x14ac:dyDescent="0.25">
      <c r="A89" s="102" t="s">
        <v>89</v>
      </c>
      <c r="B89" s="111" t="s">
        <v>241</v>
      </c>
      <c r="C89" s="57" t="s">
        <v>38</v>
      </c>
      <c r="D89" s="59" t="s">
        <v>72</v>
      </c>
      <c r="E89" s="70">
        <v>40367</v>
      </c>
      <c r="F89" s="54">
        <v>1</v>
      </c>
      <c r="G89" s="196">
        <v>16.425000000000001</v>
      </c>
      <c r="H89" s="208">
        <v>92.2</v>
      </c>
      <c r="O89">
        <v>2010</v>
      </c>
      <c r="P89" s="40">
        <v>2011</v>
      </c>
      <c r="Q89" s="40">
        <f t="shared" si="9"/>
        <v>48</v>
      </c>
      <c r="S89">
        <f t="shared" si="11"/>
        <v>1905</v>
      </c>
      <c r="T89">
        <f t="shared" si="10"/>
        <v>1905</v>
      </c>
      <c r="U89">
        <v>2010</v>
      </c>
    </row>
    <row r="90" spans="1:21" ht="16.5" customHeight="1" x14ac:dyDescent="0.25">
      <c r="A90" s="102" t="s">
        <v>89</v>
      </c>
      <c r="B90" s="71" t="s">
        <v>242</v>
      </c>
      <c r="C90" s="57" t="s">
        <v>38</v>
      </c>
      <c r="D90" s="59" t="s">
        <v>72</v>
      </c>
      <c r="E90" s="70">
        <v>41297</v>
      </c>
      <c r="F90" s="54">
        <v>1</v>
      </c>
      <c r="G90" s="202">
        <v>67.16</v>
      </c>
      <c r="H90" s="203">
        <v>185</v>
      </c>
      <c r="O90">
        <v>2013</v>
      </c>
      <c r="P90" s="40">
        <v>2012</v>
      </c>
      <c r="Q90" s="40">
        <f t="shared" si="9"/>
        <v>77</v>
      </c>
      <c r="S90">
        <f t="shared" si="11"/>
        <v>1905</v>
      </c>
      <c r="T90">
        <f t="shared" si="10"/>
        <v>1905</v>
      </c>
      <c r="U90">
        <v>2013</v>
      </c>
    </row>
    <row r="91" spans="1:21" ht="16.5" customHeight="1" x14ac:dyDescent="0.25">
      <c r="A91" s="102" t="s">
        <v>89</v>
      </c>
      <c r="B91" s="71" t="s">
        <v>424</v>
      </c>
      <c r="C91" s="57" t="s">
        <v>38</v>
      </c>
      <c r="D91" s="59" t="s">
        <v>69</v>
      </c>
      <c r="E91" s="70">
        <v>41060</v>
      </c>
      <c r="F91" s="54">
        <v>1</v>
      </c>
      <c r="G91" s="196">
        <v>28.22</v>
      </c>
      <c r="H91" s="197">
        <v>71.55</v>
      </c>
      <c r="O91">
        <v>2012</v>
      </c>
      <c r="P91" s="40">
        <v>2013</v>
      </c>
      <c r="Q91" s="40">
        <f t="shared" si="9"/>
        <v>84</v>
      </c>
      <c r="S91">
        <f t="shared" si="11"/>
        <v>1905</v>
      </c>
      <c r="T91">
        <f t="shared" si="10"/>
        <v>1905</v>
      </c>
      <c r="U91">
        <v>2012</v>
      </c>
    </row>
    <row r="92" spans="1:21" ht="16.5" customHeight="1" x14ac:dyDescent="0.25">
      <c r="A92" s="102" t="s">
        <v>89</v>
      </c>
      <c r="B92" s="57" t="s">
        <v>307</v>
      </c>
      <c r="C92" s="57" t="s">
        <v>38</v>
      </c>
      <c r="D92" s="59" t="s">
        <v>72</v>
      </c>
      <c r="E92" s="60">
        <v>2008</v>
      </c>
      <c r="F92" s="54">
        <v>1</v>
      </c>
      <c r="G92" s="196">
        <v>28</v>
      </c>
      <c r="H92" s="208">
        <v>123</v>
      </c>
      <c r="O92">
        <v>2008</v>
      </c>
      <c r="P92" s="40">
        <v>2014</v>
      </c>
      <c r="Q92" s="40">
        <f t="shared" si="9"/>
        <v>48</v>
      </c>
      <c r="T92">
        <f t="shared" si="10"/>
        <v>2008</v>
      </c>
      <c r="U92">
        <v>2008</v>
      </c>
    </row>
    <row r="93" spans="1:21" ht="16.5" customHeight="1" x14ac:dyDescent="0.25">
      <c r="A93" s="102" t="s">
        <v>89</v>
      </c>
      <c r="B93" s="57" t="s">
        <v>656</v>
      </c>
      <c r="C93" s="57" t="s">
        <v>38</v>
      </c>
      <c r="D93" s="59" t="s">
        <v>72</v>
      </c>
      <c r="E93" s="60">
        <v>2015</v>
      </c>
      <c r="F93" s="54">
        <v>1</v>
      </c>
      <c r="G93" s="196">
        <v>41</v>
      </c>
      <c r="H93" s="208">
        <v>150.69999999999999</v>
      </c>
      <c r="O93">
        <v>2015</v>
      </c>
      <c r="P93" s="40">
        <v>2015</v>
      </c>
      <c r="Q93" s="40">
        <f t="shared" si="9"/>
        <v>58</v>
      </c>
      <c r="T93">
        <f t="shared" si="10"/>
        <v>2015</v>
      </c>
      <c r="U93">
        <v>2015</v>
      </c>
    </row>
    <row r="94" spans="1:21" ht="16.5" customHeight="1" x14ac:dyDescent="0.25">
      <c r="A94" s="102" t="s">
        <v>89</v>
      </c>
      <c r="B94" s="57" t="s">
        <v>657</v>
      </c>
      <c r="C94" s="57" t="s">
        <v>38</v>
      </c>
      <c r="D94" s="59" t="s">
        <v>72</v>
      </c>
      <c r="E94" s="70">
        <v>41166</v>
      </c>
      <c r="F94" s="54">
        <v>1</v>
      </c>
      <c r="G94" s="196">
        <v>6.48</v>
      </c>
      <c r="H94" s="208">
        <v>33.700000000000003</v>
      </c>
      <c r="O94">
        <v>2012</v>
      </c>
      <c r="P94" s="175">
        <v>2016</v>
      </c>
      <c r="Q94" s="40">
        <f t="shared" si="9"/>
        <v>33</v>
      </c>
      <c r="S94">
        <f t="shared" si="11"/>
        <v>1905</v>
      </c>
      <c r="T94">
        <f t="shared" si="10"/>
        <v>1905</v>
      </c>
      <c r="U94">
        <v>2012</v>
      </c>
    </row>
    <row r="95" spans="1:21" ht="16.5" customHeight="1" x14ac:dyDescent="0.25">
      <c r="A95" s="112" t="s">
        <v>90</v>
      </c>
      <c r="B95" s="66" t="s">
        <v>166</v>
      </c>
      <c r="C95" s="59" t="s">
        <v>7</v>
      </c>
      <c r="D95" s="59" t="s">
        <v>72</v>
      </c>
      <c r="E95" s="95">
        <v>1962</v>
      </c>
      <c r="F95" s="54">
        <v>1</v>
      </c>
      <c r="G95" s="209">
        <v>0.55200000000000005</v>
      </c>
      <c r="H95" s="210">
        <v>1</v>
      </c>
      <c r="O95">
        <v>1962</v>
      </c>
      <c r="P95" s="175">
        <v>2017</v>
      </c>
      <c r="Q95" s="40">
        <f t="shared" si="9"/>
        <v>25</v>
      </c>
      <c r="T95">
        <f t="shared" si="10"/>
        <v>1962</v>
      </c>
      <c r="U95">
        <v>1962</v>
      </c>
    </row>
    <row r="96" spans="1:21" ht="16.5" customHeight="1" x14ac:dyDescent="0.25">
      <c r="A96" s="113" t="s">
        <v>90</v>
      </c>
      <c r="B96" s="71" t="s">
        <v>387</v>
      </c>
      <c r="C96" s="114" t="s">
        <v>7</v>
      </c>
      <c r="D96" s="59" t="s">
        <v>72</v>
      </c>
      <c r="E96" s="60">
        <v>2006</v>
      </c>
      <c r="F96" s="54">
        <v>1</v>
      </c>
      <c r="G96" s="196">
        <v>14</v>
      </c>
      <c r="H96" s="197">
        <v>55.61</v>
      </c>
      <c r="O96">
        <v>2006</v>
      </c>
      <c r="T96">
        <f t="shared" si="10"/>
        <v>2006</v>
      </c>
      <c r="U96">
        <v>2006</v>
      </c>
    </row>
    <row r="97" spans="1:21" ht="16.5" customHeight="1" x14ac:dyDescent="0.25">
      <c r="A97" s="113" t="s">
        <v>90</v>
      </c>
      <c r="B97" s="57" t="s">
        <v>208</v>
      </c>
      <c r="C97" s="114" t="s">
        <v>7</v>
      </c>
      <c r="D97" s="59" t="s">
        <v>72</v>
      </c>
      <c r="E97" s="60">
        <v>2010</v>
      </c>
      <c r="F97" s="54">
        <v>1</v>
      </c>
      <c r="G97" s="196">
        <v>2.06</v>
      </c>
      <c r="H97" s="197">
        <v>14.06</v>
      </c>
      <c r="O97">
        <v>2010</v>
      </c>
      <c r="Q97" s="193">
        <f>SUM(Q2:Q96)</f>
        <v>571</v>
      </c>
      <c r="T97">
        <f t="shared" si="10"/>
        <v>2010</v>
      </c>
      <c r="U97">
        <v>2010</v>
      </c>
    </row>
    <row r="98" spans="1:21" ht="16.5" customHeight="1" x14ac:dyDescent="0.25">
      <c r="A98" s="113" t="s">
        <v>90</v>
      </c>
      <c r="B98" s="57" t="s">
        <v>209</v>
      </c>
      <c r="C98" s="114" t="s">
        <v>7</v>
      </c>
      <c r="D98" s="59" t="s">
        <v>72</v>
      </c>
      <c r="E98" s="70">
        <v>41026</v>
      </c>
      <c r="F98" s="54">
        <v>1</v>
      </c>
      <c r="G98" s="202">
        <v>3.75</v>
      </c>
      <c r="H98" s="208">
        <v>15.07</v>
      </c>
      <c r="O98">
        <v>2012</v>
      </c>
      <c r="S98">
        <f t="shared" si="11"/>
        <v>1905</v>
      </c>
      <c r="T98">
        <f t="shared" si="10"/>
        <v>1905</v>
      </c>
      <c r="U98">
        <v>2012</v>
      </c>
    </row>
    <row r="99" spans="1:21" ht="16.5" customHeight="1" x14ac:dyDescent="0.25">
      <c r="A99" s="113" t="s">
        <v>90</v>
      </c>
      <c r="B99" s="115" t="s">
        <v>222</v>
      </c>
      <c r="C99" s="114" t="s">
        <v>7</v>
      </c>
      <c r="D99" s="59" t="s">
        <v>72</v>
      </c>
      <c r="E99" s="70">
        <v>41264</v>
      </c>
      <c r="F99" s="54">
        <v>1</v>
      </c>
      <c r="G99" s="196">
        <v>9.6</v>
      </c>
      <c r="H99" s="197">
        <v>44</v>
      </c>
      <c r="O99">
        <v>2012</v>
      </c>
      <c r="S99">
        <f t="shared" si="11"/>
        <v>1905</v>
      </c>
      <c r="T99">
        <f t="shared" si="10"/>
        <v>1905</v>
      </c>
      <c r="U99">
        <v>2012</v>
      </c>
    </row>
    <row r="100" spans="1:21" ht="16.5" customHeight="1" x14ac:dyDescent="0.25">
      <c r="A100" s="113" t="s">
        <v>90</v>
      </c>
      <c r="B100" s="71" t="s">
        <v>412</v>
      </c>
      <c r="C100" s="114" t="s">
        <v>7</v>
      </c>
      <c r="D100" s="59" t="s">
        <v>72</v>
      </c>
      <c r="E100" s="70">
        <v>41299</v>
      </c>
      <c r="F100" s="54">
        <v>1</v>
      </c>
      <c r="G100" s="196">
        <v>20.12</v>
      </c>
      <c r="H100" s="197">
        <v>32.29</v>
      </c>
      <c r="O100">
        <v>2013</v>
      </c>
      <c r="S100">
        <f t="shared" si="11"/>
        <v>1905</v>
      </c>
      <c r="T100">
        <f t="shared" si="10"/>
        <v>1905</v>
      </c>
      <c r="U100">
        <v>2013</v>
      </c>
    </row>
    <row r="101" spans="1:21" ht="16.5" customHeight="1" x14ac:dyDescent="0.25">
      <c r="A101" s="113" t="s">
        <v>90</v>
      </c>
      <c r="B101" s="57" t="s">
        <v>417</v>
      </c>
      <c r="C101" s="114" t="s">
        <v>7</v>
      </c>
      <c r="D101" s="59" t="s">
        <v>69</v>
      </c>
      <c r="E101" s="60">
        <v>2010</v>
      </c>
      <c r="F101" s="54">
        <v>1</v>
      </c>
      <c r="G101" s="196">
        <v>38.25</v>
      </c>
      <c r="H101" s="208">
        <v>122.89</v>
      </c>
      <c r="O101">
        <v>2010</v>
      </c>
      <c r="T101">
        <f t="shared" si="10"/>
        <v>2010</v>
      </c>
      <c r="U101">
        <v>2010</v>
      </c>
    </row>
    <row r="102" spans="1:21" ht="16.5" customHeight="1" x14ac:dyDescent="0.25">
      <c r="A102" s="113" t="s">
        <v>90</v>
      </c>
      <c r="B102" s="71" t="s">
        <v>261</v>
      </c>
      <c r="C102" s="114" t="s">
        <v>7</v>
      </c>
      <c r="D102" s="59" t="s">
        <v>72</v>
      </c>
      <c r="E102" s="70">
        <v>41438</v>
      </c>
      <c r="F102" s="54">
        <v>1</v>
      </c>
      <c r="G102" s="196">
        <v>2.63</v>
      </c>
      <c r="H102" s="197">
        <v>9.4499999999999993</v>
      </c>
      <c r="O102">
        <v>2013</v>
      </c>
      <c r="S102">
        <f t="shared" si="11"/>
        <v>1905</v>
      </c>
      <c r="T102">
        <f t="shared" si="10"/>
        <v>1905</v>
      </c>
      <c r="U102">
        <v>2013</v>
      </c>
    </row>
    <row r="103" spans="1:21" ht="16.5" customHeight="1" x14ac:dyDescent="0.25">
      <c r="A103" s="113" t="s">
        <v>90</v>
      </c>
      <c r="B103" s="57" t="s">
        <v>315</v>
      </c>
      <c r="C103" s="114" t="s">
        <v>7</v>
      </c>
      <c r="D103" s="59" t="s">
        <v>72</v>
      </c>
      <c r="E103" s="70">
        <v>40824</v>
      </c>
      <c r="F103" s="54">
        <v>1</v>
      </c>
      <c r="G103" s="196">
        <v>9.2650000000000006</v>
      </c>
      <c r="H103" s="197">
        <v>40.69</v>
      </c>
      <c r="O103">
        <v>2011</v>
      </c>
      <c r="S103">
        <f t="shared" si="11"/>
        <v>1905</v>
      </c>
      <c r="T103">
        <f t="shared" si="10"/>
        <v>1905</v>
      </c>
      <c r="U103">
        <v>2011</v>
      </c>
    </row>
    <row r="104" spans="1:21" ht="16.5" customHeight="1" x14ac:dyDescent="0.25">
      <c r="A104" s="113" t="s">
        <v>90</v>
      </c>
      <c r="B104" s="71" t="s">
        <v>321</v>
      </c>
      <c r="C104" s="114" t="s">
        <v>7</v>
      </c>
      <c r="D104" s="59" t="s">
        <v>72</v>
      </c>
      <c r="E104" s="70">
        <v>40954</v>
      </c>
      <c r="F104" s="54">
        <v>1</v>
      </c>
      <c r="G104" s="196">
        <v>12.045999999999999</v>
      </c>
      <c r="H104" s="197">
        <v>47.56</v>
      </c>
      <c r="O104">
        <v>2012</v>
      </c>
      <c r="S104">
        <f t="shared" si="11"/>
        <v>1905</v>
      </c>
      <c r="T104">
        <f t="shared" si="10"/>
        <v>1905</v>
      </c>
      <c r="U104">
        <v>2012</v>
      </c>
    </row>
    <row r="105" spans="1:21" ht="16.5" customHeight="1" x14ac:dyDescent="0.25">
      <c r="A105" s="113" t="s">
        <v>90</v>
      </c>
      <c r="B105" s="57" t="s">
        <v>446</v>
      </c>
      <c r="C105" s="114" t="s">
        <v>7</v>
      </c>
      <c r="D105" s="59" t="s">
        <v>72</v>
      </c>
      <c r="E105" s="60">
        <v>2006</v>
      </c>
      <c r="F105" s="54">
        <v>1</v>
      </c>
      <c r="G105" s="196">
        <v>16</v>
      </c>
      <c r="H105" s="197">
        <f>106.49-55.61</f>
        <v>50.879999999999995</v>
      </c>
      <c r="O105">
        <v>2006</v>
      </c>
      <c r="T105">
        <f t="shared" si="10"/>
        <v>2006</v>
      </c>
      <c r="U105">
        <v>2006</v>
      </c>
    </row>
    <row r="106" spans="1:21" ht="16.5" customHeight="1" x14ac:dyDescent="0.25">
      <c r="A106" s="113" t="s">
        <v>90</v>
      </c>
      <c r="B106" s="57" t="s">
        <v>361</v>
      </c>
      <c r="C106" s="114" t="s">
        <v>7</v>
      </c>
      <c r="D106" s="59" t="s">
        <v>72</v>
      </c>
      <c r="E106" s="60">
        <v>2008</v>
      </c>
      <c r="F106" s="54">
        <v>1</v>
      </c>
      <c r="G106" s="196">
        <v>7.5</v>
      </c>
      <c r="H106" s="197">
        <v>35</v>
      </c>
      <c r="O106">
        <v>2008</v>
      </c>
      <c r="T106">
        <f t="shared" si="10"/>
        <v>2008</v>
      </c>
      <c r="U106">
        <v>2008</v>
      </c>
    </row>
    <row r="107" spans="1:21" ht="16.5" customHeight="1" x14ac:dyDescent="0.25">
      <c r="A107" s="113" t="s">
        <v>90</v>
      </c>
      <c r="B107" s="57" t="s">
        <v>362</v>
      </c>
      <c r="C107" s="114" t="s">
        <v>7</v>
      </c>
      <c r="D107" s="59" t="s">
        <v>69</v>
      </c>
      <c r="E107" s="60">
        <v>2009</v>
      </c>
      <c r="F107" s="54">
        <v>1</v>
      </c>
      <c r="G107" s="196">
        <v>4.76</v>
      </c>
      <c r="H107" s="197">
        <v>14.93</v>
      </c>
      <c r="O107">
        <v>2009</v>
      </c>
      <c r="T107">
        <f t="shared" si="10"/>
        <v>2009</v>
      </c>
      <c r="U107">
        <v>2009</v>
      </c>
    </row>
    <row r="108" spans="1:21" ht="16.5" customHeight="1" x14ac:dyDescent="0.25">
      <c r="A108" s="113" t="s">
        <v>90</v>
      </c>
      <c r="B108" s="57" t="s">
        <v>373</v>
      </c>
      <c r="C108" s="114" t="s">
        <v>7</v>
      </c>
      <c r="D108" s="59" t="s">
        <v>72</v>
      </c>
      <c r="E108" s="79">
        <v>41481</v>
      </c>
      <c r="F108" s="54">
        <v>1</v>
      </c>
      <c r="G108" s="202">
        <v>8.9700000000000006</v>
      </c>
      <c r="H108" s="203">
        <v>24.84</v>
      </c>
      <c r="O108">
        <v>2013</v>
      </c>
      <c r="S108">
        <f t="shared" si="11"/>
        <v>1905</v>
      </c>
      <c r="T108">
        <f t="shared" si="10"/>
        <v>1905</v>
      </c>
      <c r="U108">
        <v>2013</v>
      </c>
    </row>
    <row r="109" spans="1:21" ht="16.5" customHeight="1" x14ac:dyDescent="0.25">
      <c r="A109" s="116" t="s">
        <v>90</v>
      </c>
      <c r="B109" s="57" t="s">
        <v>246</v>
      </c>
      <c r="C109" s="117" t="s">
        <v>7</v>
      </c>
      <c r="D109" s="59" t="s">
        <v>576</v>
      </c>
      <c r="E109" s="70">
        <v>41711</v>
      </c>
      <c r="F109" s="54">
        <v>1</v>
      </c>
      <c r="G109" s="196">
        <v>6.84</v>
      </c>
      <c r="H109" s="197">
        <v>20</v>
      </c>
      <c r="O109">
        <v>2014</v>
      </c>
      <c r="S109">
        <f t="shared" si="11"/>
        <v>1905</v>
      </c>
      <c r="T109">
        <f t="shared" si="10"/>
        <v>1905</v>
      </c>
      <c r="U109">
        <v>2014</v>
      </c>
    </row>
    <row r="110" spans="1:21" ht="16.5" customHeight="1" x14ac:dyDescent="0.25">
      <c r="A110" s="113" t="s">
        <v>90</v>
      </c>
      <c r="B110" s="57" t="s">
        <v>658</v>
      </c>
      <c r="C110" s="114" t="s">
        <v>7</v>
      </c>
      <c r="D110" s="59" t="s">
        <v>69</v>
      </c>
      <c r="E110" s="110">
        <v>42132</v>
      </c>
      <c r="F110" s="54">
        <v>1</v>
      </c>
      <c r="G110" s="202">
        <f>41.35-G108</f>
        <v>32.380000000000003</v>
      </c>
      <c r="H110" s="202">
        <f>93.57-H108</f>
        <v>68.72999999999999</v>
      </c>
      <c r="O110">
        <v>2015</v>
      </c>
      <c r="S110">
        <f t="shared" si="11"/>
        <v>1905</v>
      </c>
      <c r="T110">
        <f t="shared" si="10"/>
        <v>1905</v>
      </c>
      <c r="U110">
        <v>2015</v>
      </c>
    </row>
    <row r="111" spans="1:21" ht="16.5" customHeight="1" x14ac:dyDescent="0.25">
      <c r="A111" s="116" t="s">
        <v>90</v>
      </c>
      <c r="B111" s="57" t="s">
        <v>659</v>
      </c>
      <c r="C111" s="117" t="s">
        <v>7</v>
      </c>
      <c r="D111" s="59" t="s">
        <v>69</v>
      </c>
      <c r="E111" s="118">
        <v>1993</v>
      </c>
      <c r="F111" s="54">
        <v>1</v>
      </c>
      <c r="G111" s="196">
        <v>46.4</v>
      </c>
      <c r="H111" s="197">
        <v>206</v>
      </c>
      <c r="O111">
        <v>1993</v>
      </c>
      <c r="T111">
        <f t="shared" si="10"/>
        <v>1993</v>
      </c>
      <c r="U111">
        <v>1993</v>
      </c>
    </row>
    <row r="112" spans="1:21" ht="16.5" customHeight="1" x14ac:dyDescent="0.25">
      <c r="A112" s="116" t="s">
        <v>90</v>
      </c>
      <c r="B112" s="57" t="s">
        <v>660</v>
      </c>
      <c r="C112" s="117" t="s">
        <v>7</v>
      </c>
      <c r="D112" s="59" t="s">
        <v>72</v>
      </c>
      <c r="E112" s="118">
        <v>2015</v>
      </c>
      <c r="F112" s="54">
        <v>1</v>
      </c>
      <c r="G112" s="196">
        <v>1.71</v>
      </c>
      <c r="H112" s="197">
        <v>6.5</v>
      </c>
      <c r="O112">
        <v>2015</v>
      </c>
      <c r="T112">
        <f t="shared" si="10"/>
        <v>2015</v>
      </c>
      <c r="U112">
        <v>2015</v>
      </c>
    </row>
    <row r="113" spans="1:21" ht="16.5" customHeight="1" x14ac:dyDescent="0.25">
      <c r="A113" s="116" t="s">
        <v>90</v>
      </c>
      <c r="B113" s="57" t="s">
        <v>661</v>
      </c>
      <c r="C113" s="117" t="s">
        <v>7</v>
      </c>
      <c r="D113" s="59" t="s">
        <v>72</v>
      </c>
      <c r="E113" s="118">
        <v>1956</v>
      </c>
      <c r="F113" s="54">
        <v>1</v>
      </c>
      <c r="G113" s="196">
        <v>26.4</v>
      </c>
      <c r="H113" s="197">
        <v>150</v>
      </c>
      <c r="O113">
        <v>1956</v>
      </c>
      <c r="T113">
        <f t="shared" si="10"/>
        <v>1956</v>
      </c>
      <c r="U113">
        <v>1956</v>
      </c>
    </row>
    <row r="114" spans="1:21" ht="16.5" customHeight="1" x14ac:dyDescent="0.25">
      <c r="A114" s="116" t="s">
        <v>90</v>
      </c>
      <c r="B114" s="57" t="s">
        <v>662</v>
      </c>
      <c r="C114" s="117" t="s">
        <v>7</v>
      </c>
      <c r="D114" s="59" t="s">
        <v>72</v>
      </c>
      <c r="E114" s="118">
        <v>1986</v>
      </c>
      <c r="F114" s="54">
        <v>1</v>
      </c>
      <c r="G114" s="196">
        <v>6</v>
      </c>
      <c r="H114" s="197">
        <v>20</v>
      </c>
      <c r="O114">
        <v>1986</v>
      </c>
      <c r="T114">
        <f t="shared" si="10"/>
        <v>1986</v>
      </c>
      <c r="U114">
        <v>1986</v>
      </c>
    </row>
    <row r="115" spans="1:21" ht="16.5" customHeight="1" x14ac:dyDescent="0.25">
      <c r="A115" s="116" t="s">
        <v>90</v>
      </c>
      <c r="B115" s="57" t="s">
        <v>663</v>
      </c>
      <c r="C115" s="117" t="s">
        <v>7</v>
      </c>
      <c r="D115" s="59" t="s">
        <v>72</v>
      </c>
      <c r="E115" s="118">
        <v>1987</v>
      </c>
      <c r="F115" s="54">
        <v>1</v>
      </c>
      <c r="G115" s="196">
        <v>48</v>
      </c>
      <c r="H115" s="197">
        <v>220</v>
      </c>
      <c r="O115">
        <v>1987</v>
      </c>
      <c r="T115">
        <f t="shared" si="10"/>
        <v>1987</v>
      </c>
      <c r="U115">
        <v>1987</v>
      </c>
    </row>
    <row r="116" spans="1:21" ht="16.5" customHeight="1" x14ac:dyDescent="0.25">
      <c r="A116" s="116" t="s">
        <v>90</v>
      </c>
      <c r="B116" s="57" t="s">
        <v>739</v>
      </c>
      <c r="C116" s="117" t="s">
        <v>7</v>
      </c>
      <c r="D116" s="59" t="s">
        <v>72</v>
      </c>
      <c r="E116" s="118">
        <v>2016</v>
      </c>
      <c r="F116" s="54">
        <v>1</v>
      </c>
      <c r="G116" s="196">
        <v>5.63</v>
      </c>
      <c r="H116" s="197">
        <v>18.95</v>
      </c>
      <c r="O116">
        <v>2016</v>
      </c>
      <c r="T116">
        <f t="shared" si="10"/>
        <v>2016</v>
      </c>
      <c r="U116">
        <v>2016</v>
      </c>
    </row>
    <row r="117" spans="1:21" ht="16.5" customHeight="1" x14ac:dyDescent="0.25">
      <c r="A117" s="119" t="s">
        <v>90</v>
      </c>
      <c r="B117" s="83" t="s">
        <v>779</v>
      </c>
      <c r="C117" s="120" t="s">
        <v>7</v>
      </c>
      <c r="D117" s="85" t="s">
        <v>72</v>
      </c>
      <c r="E117" s="86">
        <v>43028</v>
      </c>
      <c r="F117" s="87">
        <v>1</v>
      </c>
      <c r="G117" s="198">
        <v>5.64</v>
      </c>
      <c r="H117" s="199">
        <v>15.3</v>
      </c>
      <c r="O117">
        <v>2017</v>
      </c>
      <c r="S117">
        <f t="shared" si="11"/>
        <v>1905</v>
      </c>
      <c r="T117">
        <f t="shared" si="10"/>
        <v>1905</v>
      </c>
      <c r="U117">
        <v>2017</v>
      </c>
    </row>
    <row r="118" spans="1:21" ht="16.5" customHeight="1" x14ac:dyDescent="0.25">
      <c r="A118" s="116" t="s">
        <v>91</v>
      </c>
      <c r="B118" s="66" t="s">
        <v>172</v>
      </c>
      <c r="C118" s="117" t="s">
        <v>35</v>
      </c>
      <c r="D118" s="121" t="s">
        <v>70</v>
      </c>
      <c r="E118" s="67">
        <v>1960</v>
      </c>
      <c r="F118" s="54">
        <v>1</v>
      </c>
      <c r="G118" s="200">
        <v>8.25</v>
      </c>
      <c r="H118" s="201">
        <v>3</v>
      </c>
      <c r="O118">
        <v>1960</v>
      </c>
      <c r="T118">
        <f t="shared" si="10"/>
        <v>1960</v>
      </c>
      <c r="U118">
        <v>1960</v>
      </c>
    </row>
    <row r="119" spans="1:21" ht="16.5" customHeight="1" x14ac:dyDescent="0.25">
      <c r="A119" s="116" t="s">
        <v>91</v>
      </c>
      <c r="B119" s="66" t="s">
        <v>188</v>
      </c>
      <c r="C119" s="117" t="s">
        <v>35</v>
      </c>
      <c r="D119" s="59" t="s">
        <v>72</v>
      </c>
      <c r="E119" s="67">
        <v>1989</v>
      </c>
      <c r="F119" s="54">
        <v>1</v>
      </c>
      <c r="G119" s="200">
        <v>13</v>
      </c>
      <c r="H119" s="201">
        <v>36</v>
      </c>
      <c r="O119">
        <v>1989</v>
      </c>
      <c r="T119">
        <f t="shared" si="10"/>
        <v>1989</v>
      </c>
      <c r="U119">
        <v>1989</v>
      </c>
    </row>
    <row r="120" spans="1:21" ht="16.5" customHeight="1" x14ac:dyDescent="0.25">
      <c r="A120" s="116" t="s">
        <v>91</v>
      </c>
      <c r="B120" s="66" t="s">
        <v>190</v>
      </c>
      <c r="C120" s="117" t="s">
        <v>35</v>
      </c>
      <c r="D120" s="59" t="s">
        <v>72</v>
      </c>
      <c r="E120" s="67">
        <v>1998</v>
      </c>
      <c r="F120" s="54">
        <v>1</v>
      </c>
      <c r="G120" s="200">
        <v>2.2000000000000002</v>
      </c>
      <c r="H120" s="201">
        <v>12.22</v>
      </c>
      <c r="O120">
        <v>1998</v>
      </c>
      <c r="T120">
        <f t="shared" si="10"/>
        <v>1998</v>
      </c>
      <c r="U120">
        <v>1998</v>
      </c>
    </row>
    <row r="121" spans="1:21" ht="16.5" customHeight="1" x14ac:dyDescent="0.25">
      <c r="A121" s="116" t="s">
        <v>91</v>
      </c>
      <c r="B121" s="57" t="s">
        <v>240</v>
      </c>
      <c r="C121" s="117" t="s">
        <v>35</v>
      </c>
      <c r="D121" s="59" t="s">
        <v>72</v>
      </c>
      <c r="E121" s="70">
        <v>40850</v>
      </c>
      <c r="F121" s="54">
        <v>1</v>
      </c>
      <c r="G121" s="202">
        <v>3.6</v>
      </c>
      <c r="H121" s="203">
        <v>16.510000000000002</v>
      </c>
      <c r="O121">
        <v>2011</v>
      </c>
      <c r="S121">
        <f t="shared" si="11"/>
        <v>1905</v>
      </c>
      <c r="T121">
        <f t="shared" si="10"/>
        <v>1905</v>
      </c>
      <c r="U121">
        <v>2011</v>
      </c>
    </row>
    <row r="122" spans="1:21" ht="16.5" customHeight="1" x14ac:dyDescent="0.25">
      <c r="A122" s="116" t="s">
        <v>91</v>
      </c>
      <c r="B122" s="57" t="s">
        <v>378</v>
      </c>
      <c r="C122" s="117" t="s">
        <v>35</v>
      </c>
      <c r="D122" s="59" t="s">
        <v>72</v>
      </c>
      <c r="E122" s="60">
        <v>2009</v>
      </c>
      <c r="F122" s="54">
        <v>1</v>
      </c>
      <c r="G122" s="196">
        <v>5.0999999999999996</v>
      </c>
      <c r="H122" s="197">
        <v>20</v>
      </c>
      <c r="O122">
        <v>2009</v>
      </c>
      <c r="T122">
        <f t="shared" si="10"/>
        <v>2009</v>
      </c>
      <c r="U122">
        <v>2009</v>
      </c>
    </row>
    <row r="123" spans="1:21" ht="16.5" customHeight="1" x14ac:dyDescent="0.25">
      <c r="A123" s="116" t="s">
        <v>91</v>
      </c>
      <c r="B123" s="57" t="s">
        <v>555</v>
      </c>
      <c r="C123" s="117" t="s">
        <v>35</v>
      </c>
      <c r="D123" s="59" t="s">
        <v>576</v>
      </c>
      <c r="E123" s="70">
        <v>41747</v>
      </c>
      <c r="F123" s="54">
        <v>1</v>
      </c>
      <c r="G123" s="196">
        <v>18.77</v>
      </c>
      <c r="H123" s="197">
        <v>83.36</v>
      </c>
      <c r="O123">
        <v>2014</v>
      </c>
      <c r="S123">
        <f t="shared" si="11"/>
        <v>1905</v>
      </c>
      <c r="T123">
        <f t="shared" si="10"/>
        <v>1905</v>
      </c>
      <c r="U123">
        <v>2014</v>
      </c>
    </row>
    <row r="124" spans="1:21" ht="16.5" customHeight="1" x14ac:dyDescent="0.25">
      <c r="A124" s="116" t="s">
        <v>91</v>
      </c>
      <c r="B124" s="57" t="s">
        <v>740</v>
      </c>
      <c r="C124" s="117" t="s">
        <v>35</v>
      </c>
      <c r="D124" s="59" t="s">
        <v>72</v>
      </c>
      <c r="E124" s="60">
        <v>2016</v>
      </c>
      <c r="F124" s="54">
        <v>1</v>
      </c>
      <c r="G124" s="196">
        <v>3.1760000000000002</v>
      </c>
      <c r="H124" s="197">
        <v>14.28</v>
      </c>
      <c r="O124">
        <v>2016</v>
      </c>
      <c r="T124">
        <f t="shared" si="10"/>
        <v>2016</v>
      </c>
      <c r="U124">
        <v>2016</v>
      </c>
    </row>
    <row r="125" spans="1:21" ht="16.5" customHeight="1" x14ac:dyDescent="0.25">
      <c r="A125" s="116" t="s">
        <v>91</v>
      </c>
      <c r="B125" s="57" t="s">
        <v>741</v>
      </c>
      <c r="C125" s="117" t="s">
        <v>35</v>
      </c>
      <c r="D125" s="59" t="s">
        <v>69</v>
      </c>
      <c r="E125" s="60">
        <v>2016</v>
      </c>
      <c r="F125" s="54">
        <v>1</v>
      </c>
      <c r="G125" s="196">
        <v>99.462000000000003</v>
      </c>
      <c r="H125" s="197">
        <v>268.3</v>
      </c>
      <c r="O125">
        <v>2016</v>
      </c>
      <c r="T125">
        <f t="shared" si="10"/>
        <v>2016</v>
      </c>
      <c r="U125">
        <v>2016</v>
      </c>
    </row>
    <row r="126" spans="1:21" ht="16.5" customHeight="1" x14ac:dyDescent="0.25">
      <c r="A126" s="119" t="s">
        <v>91</v>
      </c>
      <c r="B126" s="83" t="s">
        <v>780</v>
      </c>
      <c r="C126" s="120" t="s">
        <v>35</v>
      </c>
      <c r="D126" s="85" t="s">
        <v>69</v>
      </c>
      <c r="E126" s="86">
        <v>42987</v>
      </c>
      <c r="F126" s="87">
        <v>1</v>
      </c>
      <c r="G126" s="198">
        <v>3.65</v>
      </c>
      <c r="H126" s="199">
        <v>12.78</v>
      </c>
      <c r="O126">
        <v>2017</v>
      </c>
      <c r="S126">
        <f t="shared" si="11"/>
        <v>1905</v>
      </c>
      <c r="T126">
        <f t="shared" si="10"/>
        <v>1905</v>
      </c>
      <c r="U126">
        <v>2017</v>
      </c>
    </row>
    <row r="127" spans="1:21" ht="16.5" customHeight="1" x14ac:dyDescent="0.25">
      <c r="A127" s="102" t="s">
        <v>92</v>
      </c>
      <c r="B127" s="71" t="s">
        <v>239</v>
      </c>
      <c r="C127" s="57" t="s">
        <v>3</v>
      </c>
      <c r="D127" s="59" t="s">
        <v>72</v>
      </c>
      <c r="E127" s="70">
        <v>41592</v>
      </c>
      <c r="F127" s="54">
        <v>1</v>
      </c>
      <c r="G127" s="196">
        <v>2.6</v>
      </c>
      <c r="H127" s="197">
        <v>12</v>
      </c>
      <c r="O127">
        <v>2013</v>
      </c>
      <c r="S127">
        <f t="shared" si="11"/>
        <v>1905</v>
      </c>
      <c r="T127">
        <f t="shared" si="10"/>
        <v>1905</v>
      </c>
      <c r="U127">
        <v>2013</v>
      </c>
    </row>
    <row r="128" spans="1:21" ht="16.5" customHeight="1" x14ac:dyDescent="0.25">
      <c r="A128" s="102" t="s">
        <v>92</v>
      </c>
      <c r="B128" s="57" t="s">
        <v>255</v>
      </c>
      <c r="C128" s="57" t="s">
        <v>3</v>
      </c>
      <c r="D128" s="59" t="s">
        <v>72</v>
      </c>
      <c r="E128" s="70">
        <v>41421</v>
      </c>
      <c r="F128" s="54">
        <v>1</v>
      </c>
      <c r="G128" s="202">
        <v>42.65</v>
      </c>
      <c r="H128" s="203">
        <v>130</v>
      </c>
      <c r="O128">
        <v>2013</v>
      </c>
      <c r="S128">
        <f t="shared" si="11"/>
        <v>1905</v>
      </c>
      <c r="T128">
        <f t="shared" si="10"/>
        <v>1905</v>
      </c>
      <c r="U128">
        <v>2013</v>
      </c>
    </row>
    <row r="129" spans="1:21" ht="16.5" customHeight="1" x14ac:dyDescent="0.25">
      <c r="A129" s="102" t="s">
        <v>92</v>
      </c>
      <c r="B129" s="57" t="s">
        <v>502</v>
      </c>
      <c r="C129" s="57" t="s">
        <v>3</v>
      </c>
      <c r="D129" s="59" t="s">
        <v>72</v>
      </c>
      <c r="E129" s="70">
        <v>41375</v>
      </c>
      <c r="F129" s="54">
        <v>1</v>
      </c>
      <c r="G129" s="202">
        <v>26</v>
      </c>
      <c r="H129" s="203">
        <v>85</v>
      </c>
      <c r="O129">
        <v>2013</v>
      </c>
      <c r="S129">
        <f t="shared" si="11"/>
        <v>1905</v>
      </c>
      <c r="T129">
        <f t="shared" si="10"/>
        <v>1905</v>
      </c>
      <c r="U129">
        <v>2013</v>
      </c>
    </row>
    <row r="130" spans="1:21" ht="16.5" customHeight="1" x14ac:dyDescent="0.25">
      <c r="A130" s="102" t="s">
        <v>92</v>
      </c>
      <c r="B130" s="57" t="s">
        <v>263</v>
      </c>
      <c r="C130" s="57" t="s">
        <v>3</v>
      </c>
      <c r="D130" s="59" t="s">
        <v>72</v>
      </c>
      <c r="E130" s="76">
        <v>41087</v>
      </c>
      <c r="F130" s="54">
        <v>1</v>
      </c>
      <c r="G130" s="196">
        <v>29.4</v>
      </c>
      <c r="H130" s="197">
        <v>117</v>
      </c>
      <c r="O130">
        <v>2012</v>
      </c>
      <c r="S130">
        <f t="shared" si="11"/>
        <v>1905</v>
      </c>
      <c r="T130">
        <f t="shared" si="10"/>
        <v>1905</v>
      </c>
      <c r="U130">
        <v>2012</v>
      </c>
    </row>
    <row r="131" spans="1:21" ht="16.5" customHeight="1" x14ac:dyDescent="0.25">
      <c r="A131" s="102" t="s">
        <v>92</v>
      </c>
      <c r="B131" s="57" t="s">
        <v>504</v>
      </c>
      <c r="C131" s="57" t="s">
        <v>3</v>
      </c>
      <c r="D131" s="59" t="s">
        <v>69</v>
      </c>
      <c r="E131" s="60">
        <v>2010</v>
      </c>
      <c r="F131" s="54">
        <v>1</v>
      </c>
      <c r="G131" s="196">
        <v>69.349999999999994</v>
      </c>
      <c r="H131" s="208">
        <v>223</v>
      </c>
      <c r="O131">
        <v>2010</v>
      </c>
      <c r="T131">
        <f t="shared" ref="T131:T194" si="12">IF(LEN(S131)&lt;2,O131,S131)</f>
        <v>2010</v>
      </c>
      <c r="U131">
        <v>2010</v>
      </c>
    </row>
    <row r="132" spans="1:21" ht="16.5" customHeight="1" x14ac:dyDescent="0.25">
      <c r="A132" s="102" t="s">
        <v>92</v>
      </c>
      <c r="B132" s="57" t="s">
        <v>302</v>
      </c>
      <c r="C132" s="57" t="s">
        <v>3</v>
      </c>
      <c r="D132" s="59" t="s">
        <v>69</v>
      </c>
      <c r="E132" s="70">
        <v>41627</v>
      </c>
      <c r="F132" s="54">
        <v>1</v>
      </c>
      <c r="G132" s="196">
        <v>191.28</v>
      </c>
      <c r="H132" s="197">
        <v>766</v>
      </c>
      <c r="O132">
        <v>2013</v>
      </c>
      <c r="S132">
        <f t="shared" si="11"/>
        <v>1905</v>
      </c>
      <c r="T132">
        <f t="shared" si="12"/>
        <v>1905</v>
      </c>
      <c r="U132">
        <v>2013</v>
      </c>
    </row>
    <row r="133" spans="1:21" ht="16.5" customHeight="1" x14ac:dyDescent="0.25">
      <c r="A133" s="102" t="s">
        <v>92</v>
      </c>
      <c r="B133" s="57" t="s">
        <v>310</v>
      </c>
      <c r="C133" s="57" t="s">
        <v>3</v>
      </c>
      <c r="D133" s="59" t="s">
        <v>72</v>
      </c>
      <c r="E133" s="70">
        <v>41389</v>
      </c>
      <c r="F133" s="54">
        <v>1</v>
      </c>
      <c r="G133" s="202">
        <v>23.8</v>
      </c>
      <c r="H133" s="203">
        <v>72.293999999999997</v>
      </c>
      <c r="O133">
        <v>2013</v>
      </c>
      <c r="S133">
        <f t="shared" si="11"/>
        <v>1905</v>
      </c>
      <c r="T133">
        <f t="shared" si="12"/>
        <v>1905</v>
      </c>
      <c r="U133">
        <v>2013</v>
      </c>
    </row>
    <row r="134" spans="1:21" ht="16.5" customHeight="1" x14ac:dyDescent="0.25">
      <c r="A134" s="102" t="s">
        <v>92</v>
      </c>
      <c r="B134" s="71" t="s">
        <v>314</v>
      </c>
      <c r="C134" s="57" t="s">
        <v>3</v>
      </c>
      <c r="D134" s="59" t="s">
        <v>72</v>
      </c>
      <c r="E134" s="60">
        <v>2009</v>
      </c>
      <c r="F134" s="54">
        <v>1</v>
      </c>
      <c r="G134" s="196">
        <v>4.6760000000000002</v>
      </c>
      <c r="H134" s="208">
        <v>10</v>
      </c>
      <c r="O134">
        <v>2009</v>
      </c>
      <c r="T134">
        <f t="shared" si="12"/>
        <v>2009</v>
      </c>
      <c r="U134">
        <v>2009</v>
      </c>
    </row>
    <row r="135" spans="1:21" ht="16.5" customHeight="1" x14ac:dyDescent="0.25">
      <c r="A135" s="102" t="s">
        <v>92</v>
      </c>
      <c r="B135" s="71" t="s">
        <v>431</v>
      </c>
      <c r="C135" s="57" t="s">
        <v>3</v>
      </c>
      <c r="D135" s="59" t="s">
        <v>69</v>
      </c>
      <c r="E135" s="70">
        <v>41324</v>
      </c>
      <c r="F135" s="54">
        <v>1</v>
      </c>
      <c r="G135" s="202">
        <v>155.85</v>
      </c>
      <c r="H135" s="208">
        <v>378.38</v>
      </c>
      <c r="O135">
        <v>2013</v>
      </c>
      <c r="S135">
        <f t="shared" si="11"/>
        <v>1905</v>
      </c>
      <c r="T135">
        <f t="shared" si="12"/>
        <v>1905</v>
      </c>
      <c r="U135">
        <v>2013</v>
      </c>
    </row>
    <row r="136" spans="1:21" ht="16.5" customHeight="1" x14ac:dyDescent="0.25">
      <c r="A136" s="102" t="s">
        <v>92</v>
      </c>
      <c r="B136" s="57" t="s">
        <v>433</v>
      </c>
      <c r="C136" s="57" t="s">
        <v>3</v>
      </c>
      <c r="D136" s="59" t="s">
        <v>69</v>
      </c>
      <c r="E136" s="79">
        <v>41487</v>
      </c>
      <c r="F136" s="54">
        <v>1</v>
      </c>
      <c r="G136" s="202">
        <v>20</v>
      </c>
      <c r="H136" s="203">
        <v>120.215</v>
      </c>
      <c r="O136">
        <v>2013</v>
      </c>
      <c r="S136">
        <f t="shared" si="11"/>
        <v>1905</v>
      </c>
      <c r="T136">
        <f t="shared" si="12"/>
        <v>1905</v>
      </c>
      <c r="U136">
        <v>2013</v>
      </c>
    </row>
    <row r="137" spans="1:21" ht="16.5" customHeight="1" x14ac:dyDescent="0.25">
      <c r="A137" s="102" t="s">
        <v>92</v>
      </c>
      <c r="B137" s="57" t="s">
        <v>434</v>
      </c>
      <c r="C137" s="57" t="s">
        <v>3</v>
      </c>
      <c r="D137" s="59" t="s">
        <v>69</v>
      </c>
      <c r="E137" s="70">
        <v>40899</v>
      </c>
      <c r="F137" s="54">
        <v>1</v>
      </c>
      <c r="G137" s="202">
        <v>89.42</v>
      </c>
      <c r="H137" s="203">
        <v>203.14</v>
      </c>
      <c r="O137">
        <v>2011</v>
      </c>
      <c r="S137">
        <f t="shared" si="11"/>
        <v>1905</v>
      </c>
      <c r="T137">
        <f t="shared" si="12"/>
        <v>1905</v>
      </c>
      <c r="U137">
        <v>2011</v>
      </c>
    </row>
    <row r="138" spans="1:21" ht="16.5" customHeight="1" x14ac:dyDescent="0.25">
      <c r="A138" s="102" t="s">
        <v>92</v>
      </c>
      <c r="B138" s="57" t="s">
        <v>435</v>
      </c>
      <c r="C138" s="57" t="s">
        <v>3</v>
      </c>
      <c r="D138" s="59" t="s">
        <v>72</v>
      </c>
      <c r="E138" s="60">
        <v>2006</v>
      </c>
      <c r="F138" s="54">
        <v>1</v>
      </c>
      <c r="G138" s="196">
        <v>49.6</v>
      </c>
      <c r="H138" s="197">
        <v>179</v>
      </c>
      <c r="O138">
        <v>2006</v>
      </c>
      <c r="T138">
        <f t="shared" si="12"/>
        <v>2006</v>
      </c>
      <c r="U138">
        <v>2006</v>
      </c>
    </row>
    <row r="139" spans="1:21" ht="16.5" customHeight="1" x14ac:dyDescent="0.25">
      <c r="A139" s="102" t="s">
        <v>92</v>
      </c>
      <c r="B139" s="66" t="s">
        <v>364</v>
      </c>
      <c r="C139" s="57" t="s">
        <v>3</v>
      </c>
      <c r="D139" s="59" t="s">
        <v>72</v>
      </c>
      <c r="E139" s="70">
        <v>41331</v>
      </c>
      <c r="F139" s="54">
        <v>1</v>
      </c>
      <c r="G139" s="196">
        <v>49.99</v>
      </c>
      <c r="H139" s="197">
        <v>208</v>
      </c>
      <c r="O139">
        <v>2013</v>
      </c>
      <c r="S139">
        <f t="shared" si="11"/>
        <v>1905</v>
      </c>
      <c r="T139">
        <f t="shared" si="12"/>
        <v>1905</v>
      </c>
      <c r="U139">
        <v>2013</v>
      </c>
    </row>
    <row r="140" spans="1:21" ht="16.5" customHeight="1" x14ac:dyDescent="0.25">
      <c r="A140" s="102" t="s">
        <v>92</v>
      </c>
      <c r="B140" s="71" t="s">
        <v>466</v>
      </c>
      <c r="C140" s="57" t="s">
        <v>3</v>
      </c>
      <c r="D140" s="122" t="s">
        <v>73</v>
      </c>
      <c r="E140" s="70">
        <v>41041</v>
      </c>
      <c r="F140" s="54">
        <v>1</v>
      </c>
      <c r="G140" s="196">
        <v>26.98</v>
      </c>
      <c r="H140" s="197">
        <v>110</v>
      </c>
      <c r="O140">
        <v>2012</v>
      </c>
      <c r="S140">
        <f t="shared" si="11"/>
        <v>1905</v>
      </c>
      <c r="T140">
        <f t="shared" si="12"/>
        <v>1905</v>
      </c>
      <c r="U140">
        <v>2012</v>
      </c>
    </row>
    <row r="141" spans="1:21" ht="16.5" customHeight="1" x14ac:dyDescent="0.25">
      <c r="A141" s="102" t="s">
        <v>92</v>
      </c>
      <c r="B141" s="71" t="s">
        <v>465</v>
      </c>
      <c r="C141" s="57" t="s">
        <v>3</v>
      </c>
      <c r="D141" s="59" t="s">
        <v>69</v>
      </c>
      <c r="E141" s="70">
        <v>41166</v>
      </c>
      <c r="F141" s="54">
        <v>1</v>
      </c>
      <c r="G141" s="196">
        <v>28.54</v>
      </c>
      <c r="H141" s="197">
        <v>95.26</v>
      </c>
      <c r="O141">
        <v>2012</v>
      </c>
      <c r="S141">
        <f t="shared" si="11"/>
        <v>1905</v>
      </c>
      <c r="T141">
        <f t="shared" si="12"/>
        <v>1905</v>
      </c>
      <c r="U141">
        <v>2012</v>
      </c>
    </row>
    <row r="142" spans="1:21" ht="16.5" customHeight="1" x14ac:dyDescent="0.25">
      <c r="A142" s="102" t="s">
        <v>92</v>
      </c>
      <c r="B142" s="57" t="s">
        <v>456</v>
      </c>
      <c r="C142" s="57" t="s">
        <v>3</v>
      </c>
      <c r="D142" s="59" t="s">
        <v>69</v>
      </c>
      <c r="E142" s="60">
        <v>2010</v>
      </c>
      <c r="F142" s="54">
        <v>1</v>
      </c>
      <c r="G142" s="196">
        <v>310.66000000000003</v>
      </c>
      <c r="H142" s="208">
        <v>1141</v>
      </c>
      <c r="O142">
        <v>2010</v>
      </c>
      <c r="T142">
        <f t="shared" si="12"/>
        <v>2010</v>
      </c>
      <c r="U142">
        <v>2010</v>
      </c>
    </row>
    <row r="143" spans="1:21" ht="16.5" customHeight="1" x14ac:dyDescent="0.25">
      <c r="A143" s="102" t="s">
        <v>92</v>
      </c>
      <c r="B143" s="57" t="s">
        <v>664</v>
      </c>
      <c r="C143" s="57" t="s">
        <v>3</v>
      </c>
      <c r="D143" s="59" t="s">
        <v>69</v>
      </c>
      <c r="E143" s="70">
        <v>42193</v>
      </c>
      <c r="F143" s="54">
        <v>1</v>
      </c>
      <c r="G143" s="196">
        <v>76</v>
      </c>
      <c r="H143" s="208">
        <v>345</v>
      </c>
      <c r="O143">
        <v>2015</v>
      </c>
      <c r="S143">
        <f t="shared" si="11"/>
        <v>1905</v>
      </c>
      <c r="T143">
        <f t="shared" si="12"/>
        <v>1905</v>
      </c>
      <c r="U143">
        <v>2015</v>
      </c>
    </row>
    <row r="144" spans="1:21" ht="16.5" customHeight="1" x14ac:dyDescent="0.25">
      <c r="A144" s="102" t="s">
        <v>92</v>
      </c>
      <c r="B144" s="57" t="s">
        <v>665</v>
      </c>
      <c r="C144" s="57" t="s">
        <v>3</v>
      </c>
      <c r="D144" s="59" t="s">
        <v>72</v>
      </c>
      <c r="E144" s="70">
        <v>42035</v>
      </c>
      <c r="F144" s="54">
        <v>1</v>
      </c>
      <c r="G144" s="196">
        <v>81.852999999999994</v>
      </c>
      <c r="H144" s="208">
        <v>234</v>
      </c>
      <c r="O144">
        <v>2015</v>
      </c>
      <c r="S144">
        <f t="shared" si="11"/>
        <v>1905</v>
      </c>
      <c r="T144">
        <f t="shared" si="12"/>
        <v>1905</v>
      </c>
      <c r="U144">
        <v>2015</v>
      </c>
    </row>
    <row r="145" spans="1:21" ht="16.5" customHeight="1" x14ac:dyDescent="0.25">
      <c r="A145" s="102" t="s">
        <v>92</v>
      </c>
      <c r="B145" s="57" t="s">
        <v>666</v>
      </c>
      <c r="C145" s="57" t="s">
        <v>3</v>
      </c>
      <c r="D145" s="59" t="s">
        <v>72</v>
      </c>
      <c r="E145" s="60">
        <v>1991</v>
      </c>
      <c r="F145" s="54">
        <v>1</v>
      </c>
      <c r="G145" s="196">
        <v>7.5</v>
      </c>
      <c r="H145" s="208">
        <v>33</v>
      </c>
      <c r="O145">
        <v>1991</v>
      </c>
      <c r="T145">
        <f t="shared" si="12"/>
        <v>1991</v>
      </c>
      <c r="U145">
        <v>1991</v>
      </c>
    </row>
    <row r="146" spans="1:21" ht="16.5" customHeight="1" x14ac:dyDescent="0.25">
      <c r="A146" s="102" t="s">
        <v>92</v>
      </c>
      <c r="B146" s="57" t="s">
        <v>742</v>
      </c>
      <c r="C146" s="57" t="s">
        <v>3</v>
      </c>
      <c r="D146" s="59" t="s">
        <v>72</v>
      </c>
      <c r="E146" s="60">
        <v>2016</v>
      </c>
      <c r="F146" s="54">
        <v>1</v>
      </c>
      <c r="G146" s="196">
        <v>11.64</v>
      </c>
      <c r="H146" s="208">
        <v>35</v>
      </c>
      <c r="O146">
        <v>2016</v>
      </c>
      <c r="T146">
        <f t="shared" si="12"/>
        <v>2016</v>
      </c>
      <c r="U146">
        <v>2016</v>
      </c>
    </row>
    <row r="147" spans="1:21" ht="16.5" customHeight="1" x14ac:dyDescent="0.25">
      <c r="A147" s="105" t="s">
        <v>92</v>
      </c>
      <c r="B147" s="83" t="s">
        <v>550</v>
      </c>
      <c r="C147" s="83" t="s">
        <v>3</v>
      </c>
      <c r="D147" s="85" t="s">
        <v>72</v>
      </c>
      <c r="E147" s="86">
        <v>42825</v>
      </c>
      <c r="F147" s="87">
        <v>1</v>
      </c>
      <c r="G147" s="198">
        <v>61.95</v>
      </c>
      <c r="H147" s="213">
        <v>169</v>
      </c>
      <c r="O147">
        <v>2017</v>
      </c>
      <c r="S147">
        <f t="shared" ref="S147:S208" si="13">YEAR(O147)</f>
        <v>1905</v>
      </c>
      <c r="T147">
        <f t="shared" si="12"/>
        <v>1905</v>
      </c>
      <c r="U147">
        <v>2017</v>
      </c>
    </row>
    <row r="148" spans="1:21" ht="16.5" customHeight="1" x14ac:dyDescent="0.25">
      <c r="A148" s="116" t="s">
        <v>93</v>
      </c>
      <c r="B148" s="66" t="s">
        <v>177</v>
      </c>
      <c r="C148" s="117" t="s">
        <v>47</v>
      </c>
      <c r="D148" s="59" t="s">
        <v>69</v>
      </c>
      <c r="E148" s="67">
        <v>1996</v>
      </c>
      <c r="F148" s="54">
        <v>1</v>
      </c>
      <c r="G148" s="200">
        <v>10.199999999999999</v>
      </c>
      <c r="H148" s="201">
        <v>47</v>
      </c>
      <c r="O148">
        <v>1996</v>
      </c>
      <c r="T148">
        <f t="shared" si="12"/>
        <v>1996</v>
      </c>
      <c r="U148">
        <v>1996</v>
      </c>
    </row>
    <row r="149" spans="1:21" ht="16.5" customHeight="1" x14ac:dyDescent="0.25">
      <c r="A149" s="116" t="s">
        <v>93</v>
      </c>
      <c r="B149" s="57" t="s">
        <v>486</v>
      </c>
      <c r="C149" s="117" t="s">
        <v>47</v>
      </c>
      <c r="D149" s="59" t="s">
        <v>72</v>
      </c>
      <c r="E149" s="60">
        <v>2009</v>
      </c>
      <c r="F149" s="54">
        <v>1</v>
      </c>
      <c r="G149" s="202">
        <v>24.407</v>
      </c>
      <c r="H149" s="208">
        <v>90.5</v>
      </c>
      <c r="O149">
        <v>2009</v>
      </c>
      <c r="T149">
        <f t="shared" si="12"/>
        <v>2009</v>
      </c>
      <c r="U149">
        <v>2009</v>
      </c>
    </row>
    <row r="150" spans="1:21" ht="16.5" customHeight="1" x14ac:dyDescent="0.25">
      <c r="A150" s="116" t="s">
        <v>93</v>
      </c>
      <c r="B150" s="57" t="s">
        <v>221</v>
      </c>
      <c r="C150" s="117" t="s">
        <v>47</v>
      </c>
      <c r="D150" s="59" t="s">
        <v>72</v>
      </c>
      <c r="E150" s="60">
        <v>2004</v>
      </c>
      <c r="F150" s="54">
        <v>1</v>
      </c>
      <c r="G150" s="196">
        <v>48.5</v>
      </c>
      <c r="H150" s="197">
        <v>74.8</v>
      </c>
      <c r="O150">
        <v>2004</v>
      </c>
      <c r="T150">
        <f t="shared" si="12"/>
        <v>2004</v>
      </c>
      <c r="U150">
        <v>2004</v>
      </c>
    </row>
    <row r="151" spans="1:21" ht="16.5" customHeight="1" x14ac:dyDescent="0.25">
      <c r="A151" s="116" t="s">
        <v>93</v>
      </c>
      <c r="B151" s="57" t="s">
        <v>498</v>
      </c>
      <c r="C151" s="117" t="s">
        <v>47</v>
      </c>
      <c r="D151" s="59" t="s">
        <v>72</v>
      </c>
      <c r="E151" s="70">
        <v>41306</v>
      </c>
      <c r="F151" s="54">
        <v>1</v>
      </c>
      <c r="G151" s="196">
        <v>1.97</v>
      </c>
      <c r="H151" s="208">
        <v>11</v>
      </c>
      <c r="O151">
        <v>2013</v>
      </c>
      <c r="S151">
        <f t="shared" si="13"/>
        <v>1905</v>
      </c>
      <c r="T151">
        <f t="shared" si="12"/>
        <v>1905</v>
      </c>
      <c r="U151">
        <v>2013</v>
      </c>
    </row>
    <row r="152" spans="1:21" ht="16.5" customHeight="1" x14ac:dyDescent="0.25">
      <c r="A152" s="116" t="s">
        <v>93</v>
      </c>
      <c r="B152" s="57" t="s">
        <v>269</v>
      </c>
      <c r="C152" s="117" t="s">
        <v>47</v>
      </c>
      <c r="D152" s="59" t="s">
        <v>72</v>
      </c>
      <c r="E152" s="60">
        <f>E143</f>
        <v>42193</v>
      </c>
      <c r="F152" s="54">
        <v>1</v>
      </c>
      <c r="G152" s="196">
        <v>10.01</v>
      </c>
      <c r="H152" s="208">
        <v>43</v>
      </c>
      <c r="O152">
        <v>2015</v>
      </c>
      <c r="S152">
        <f t="shared" si="13"/>
        <v>1905</v>
      </c>
      <c r="T152">
        <f t="shared" si="12"/>
        <v>1905</v>
      </c>
      <c r="U152">
        <v>2015</v>
      </c>
    </row>
    <row r="153" spans="1:21" ht="16.5" customHeight="1" x14ac:dyDescent="0.25">
      <c r="A153" s="116" t="s">
        <v>93</v>
      </c>
      <c r="B153" s="57" t="s">
        <v>517</v>
      </c>
      <c r="C153" s="117" t="s">
        <v>47</v>
      </c>
      <c r="D153" s="59" t="s">
        <v>72</v>
      </c>
      <c r="E153" s="60">
        <v>2009</v>
      </c>
      <c r="F153" s="54">
        <v>1</v>
      </c>
      <c r="G153" s="196">
        <v>35.258000000000003</v>
      </c>
      <c r="H153" s="197">
        <v>120</v>
      </c>
      <c r="O153">
        <v>2009</v>
      </c>
      <c r="T153">
        <f t="shared" si="12"/>
        <v>2009</v>
      </c>
      <c r="U153">
        <v>2009</v>
      </c>
    </row>
    <row r="154" spans="1:21" ht="16.5" customHeight="1" x14ac:dyDescent="0.25">
      <c r="A154" s="116" t="s">
        <v>93</v>
      </c>
      <c r="B154" s="57" t="s">
        <v>330</v>
      </c>
      <c r="C154" s="117" t="s">
        <v>47</v>
      </c>
      <c r="D154" s="59" t="s">
        <v>72</v>
      </c>
      <c r="E154" s="79">
        <v>40737</v>
      </c>
      <c r="F154" s="54">
        <v>1</v>
      </c>
      <c r="G154" s="202">
        <v>47.7</v>
      </c>
      <c r="H154" s="203">
        <v>224</v>
      </c>
      <c r="O154">
        <v>2011</v>
      </c>
      <c r="S154">
        <f t="shared" si="13"/>
        <v>1905</v>
      </c>
      <c r="T154">
        <f t="shared" si="12"/>
        <v>1905</v>
      </c>
      <c r="U154">
        <v>2011</v>
      </c>
    </row>
    <row r="155" spans="1:21" ht="16.5" customHeight="1" x14ac:dyDescent="0.25">
      <c r="A155" s="102" t="s">
        <v>93</v>
      </c>
      <c r="B155" s="57" t="s">
        <v>229</v>
      </c>
      <c r="C155" s="57" t="s">
        <v>47</v>
      </c>
      <c r="D155" s="59" t="s">
        <v>72</v>
      </c>
      <c r="E155" s="70">
        <v>40330</v>
      </c>
      <c r="F155" s="54">
        <v>1</v>
      </c>
      <c r="G155" s="196">
        <v>20.21</v>
      </c>
      <c r="H155" s="208">
        <v>95</v>
      </c>
      <c r="O155">
        <v>2010</v>
      </c>
      <c r="S155">
        <f t="shared" si="13"/>
        <v>1905</v>
      </c>
      <c r="T155">
        <f t="shared" si="12"/>
        <v>1905</v>
      </c>
      <c r="U155">
        <v>2010</v>
      </c>
    </row>
    <row r="156" spans="1:21" ht="16.5" customHeight="1" x14ac:dyDescent="0.25">
      <c r="A156" s="116" t="s">
        <v>93</v>
      </c>
      <c r="B156" s="57" t="s">
        <v>439</v>
      </c>
      <c r="C156" s="117" t="s">
        <v>47</v>
      </c>
      <c r="D156" s="59" t="s">
        <v>72</v>
      </c>
      <c r="E156" s="60">
        <v>2004</v>
      </c>
      <c r="F156" s="54">
        <v>1</v>
      </c>
      <c r="G156" s="196">
        <v>23.73</v>
      </c>
      <c r="H156" s="197">
        <v>96.34</v>
      </c>
      <c r="O156">
        <v>2004</v>
      </c>
      <c r="T156">
        <f t="shared" si="12"/>
        <v>2004</v>
      </c>
      <c r="U156">
        <v>2004</v>
      </c>
    </row>
    <row r="157" spans="1:21" ht="16.5" customHeight="1" x14ac:dyDescent="0.25">
      <c r="A157" s="116" t="s">
        <v>93</v>
      </c>
      <c r="B157" s="57" t="s">
        <v>339</v>
      </c>
      <c r="C157" s="117" t="s">
        <v>47</v>
      </c>
      <c r="D157" s="59" t="s">
        <v>72</v>
      </c>
      <c r="E157" s="70">
        <v>41306</v>
      </c>
      <c r="F157" s="54">
        <v>1</v>
      </c>
      <c r="G157" s="196">
        <v>1.958</v>
      </c>
      <c r="H157" s="197">
        <v>7.1</v>
      </c>
      <c r="O157">
        <v>2013</v>
      </c>
      <c r="S157">
        <f t="shared" si="13"/>
        <v>1905</v>
      </c>
      <c r="T157">
        <f t="shared" si="12"/>
        <v>1905</v>
      </c>
      <c r="U157">
        <v>2013</v>
      </c>
    </row>
    <row r="158" spans="1:21" ht="16.5" customHeight="1" x14ac:dyDescent="0.25">
      <c r="A158" s="116" t="s">
        <v>93</v>
      </c>
      <c r="B158" s="57" t="s">
        <v>344</v>
      </c>
      <c r="C158" s="117" t="s">
        <v>47</v>
      </c>
      <c r="D158" s="59" t="s">
        <v>72</v>
      </c>
      <c r="E158" s="70">
        <v>40872</v>
      </c>
      <c r="F158" s="54">
        <v>1</v>
      </c>
      <c r="G158" s="202">
        <v>8.06</v>
      </c>
      <c r="H158" s="203">
        <v>42.6</v>
      </c>
      <c r="O158">
        <v>2011</v>
      </c>
      <c r="S158">
        <f t="shared" si="13"/>
        <v>1905</v>
      </c>
      <c r="T158">
        <f t="shared" si="12"/>
        <v>1905</v>
      </c>
      <c r="U158">
        <v>2011</v>
      </c>
    </row>
    <row r="159" spans="1:21" ht="16.5" customHeight="1" x14ac:dyDescent="0.25">
      <c r="A159" s="116" t="s">
        <v>93</v>
      </c>
      <c r="B159" s="57" t="s">
        <v>548</v>
      </c>
      <c r="C159" s="117" t="s">
        <v>47</v>
      </c>
      <c r="D159" s="59" t="s">
        <v>576</v>
      </c>
      <c r="E159" s="70">
        <v>41740</v>
      </c>
      <c r="F159" s="54">
        <v>1</v>
      </c>
      <c r="G159" s="196">
        <v>10.433</v>
      </c>
      <c r="H159" s="197">
        <v>38</v>
      </c>
      <c r="O159">
        <v>2014</v>
      </c>
      <c r="S159">
        <f t="shared" si="13"/>
        <v>1905</v>
      </c>
      <c r="T159">
        <f t="shared" si="12"/>
        <v>1905</v>
      </c>
      <c r="U159">
        <v>2014</v>
      </c>
    </row>
    <row r="160" spans="1:21" ht="16.5" customHeight="1" x14ac:dyDescent="0.25">
      <c r="A160" s="116" t="s">
        <v>93</v>
      </c>
      <c r="B160" s="57" t="s">
        <v>569</v>
      </c>
      <c r="C160" s="117" t="s">
        <v>47</v>
      </c>
      <c r="D160" s="59" t="s">
        <v>576</v>
      </c>
      <c r="E160" s="70">
        <v>42003</v>
      </c>
      <c r="F160" s="54">
        <v>1</v>
      </c>
      <c r="G160" s="196">
        <v>6.62</v>
      </c>
      <c r="H160" s="197">
        <v>23</v>
      </c>
      <c r="O160">
        <v>2014</v>
      </c>
      <c r="S160">
        <f t="shared" si="13"/>
        <v>1905</v>
      </c>
      <c r="T160">
        <f t="shared" si="12"/>
        <v>1905</v>
      </c>
      <c r="U160">
        <v>2014</v>
      </c>
    </row>
    <row r="161" spans="1:21" ht="16.5" customHeight="1" x14ac:dyDescent="0.25">
      <c r="A161" s="116" t="s">
        <v>93</v>
      </c>
      <c r="B161" s="57" t="s">
        <v>667</v>
      </c>
      <c r="C161" s="117" t="s">
        <v>47</v>
      </c>
      <c r="D161" s="59" t="s">
        <v>72</v>
      </c>
      <c r="E161" s="118">
        <v>1974</v>
      </c>
      <c r="F161" s="54">
        <v>1</v>
      </c>
      <c r="G161" s="196">
        <v>0.42399999999999999</v>
      </c>
      <c r="H161" s="197">
        <v>1</v>
      </c>
      <c r="O161">
        <v>1974</v>
      </c>
      <c r="T161">
        <f t="shared" si="12"/>
        <v>1974</v>
      </c>
      <c r="U161">
        <v>1974</v>
      </c>
    </row>
    <row r="162" spans="1:21" ht="16.5" customHeight="1" x14ac:dyDescent="0.25">
      <c r="A162" s="116" t="s">
        <v>93</v>
      </c>
      <c r="B162" s="57" t="s">
        <v>668</v>
      </c>
      <c r="C162" s="117" t="s">
        <v>47</v>
      </c>
      <c r="D162" s="59" t="s">
        <v>72</v>
      </c>
      <c r="E162" s="118">
        <v>1971</v>
      </c>
      <c r="F162" s="54">
        <v>1</v>
      </c>
      <c r="G162" s="196">
        <v>70</v>
      </c>
      <c r="H162" s="197">
        <v>315</v>
      </c>
      <c r="O162">
        <v>1971</v>
      </c>
      <c r="T162">
        <f t="shared" si="12"/>
        <v>1971</v>
      </c>
      <c r="U162">
        <v>1971</v>
      </c>
    </row>
    <row r="163" spans="1:21" ht="16.5" customHeight="1" x14ac:dyDescent="0.25">
      <c r="A163" s="116" t="s">
        <v>93</v>
      </c>
      <c r="B163" s="57" t="s">
        <v>669</v>
      </c>
      <c r="C163" s="117" t="s">
        <v>47</v>
      </c>
      <c r="D163" s="59" t="s">
        <v>72</v>
      </c>
      <c r="E163" s="118">
        <v>1974</v>
      </c>
      <c r="F163" s="54">
        <v>1</v>
      </c>
      <c r="G163" s="196">
        <v>56</v>
      </c>
      <c r="H163" s="197">
        <v>307</v>
      </c>
      <c r="O163">
        <v>1974</v>
      </c>
      <c r="T163">
        <f t="shared" si="12"/>
        <v>1974</v>
      </c>
      <c r="U163">
        <v>1974</v>
      </c>
    </row>
    <row r="164" spans="1:21" ht="16.5" customHeight="1" x14ac:dyDescent="0.25">
      <c r="A164" s="116" t="s">
        <v>93</v>
      </c>
      <c r="B164" s="57" t="s">
        <v>670</v>
      </c>
      <c r="C164" s="117" t="s">
        <v>47</v>
      </c>
      <c r="D164" s="59" t="s">
        <v>72</v>
      </c>
      <c r="E164" s="118">
        <v>1967</v>
      </c>
      <c r="F164" s="54">
        <v>1</v>
      </c>
      <c r="G164" s="196">
        <v>0.88</v>
      </c>
      <c r="H164" s="197">
        <v>3.6</v>
      </c>
      <c r="O164">
        <v>1967</v>
      </c>
      <c r="T164">
        <f t="shared" si="12"/>
        <v>1967</v>
      </c>
      <c r="U164">
        <v>1967</v>
      </c>
    </row>
    <row r="165" spans="1:21" ht="16.5" customHeight="1" x14ac:dyDescent="0.25">
      <c r="A165" s="116" t="s">
        <v>93</v>
      </c>
      <c r="B165" s="57" t="s">
        <v>671</v>
      </c>
      <c r="C165" s="117" t="s">
        <v>47</v>
      </c>
      <c r="D165" s="59" t="s">
        <v>72</v>
      </c>
      <c r="E165" s="118">
        <v>1971</v>
      </c>
      <c r="F165" s="54">
        <v>1</v>
      </c>
      <c r="G165" s="196">
        <v>0.32800000000000001</v>
      </c>
      <c r="H165" s="197">
        <v>1</v>
      </c>
      <c r="O165">
        <v>1971</v>
      </c>
      <c r="T165">
        <f t="shared" si="12"/>
        <v>1971</v>
      </c>
      <c r="U165">
        <v>1971</v>
      </c>
    </row>
    <row r="166" spans="1:21" ht="16.5" customHeight="1" x14ac:dyDescent="0.25">
      <c r="A166" s="116" t="s">
        <v>93</v>
      </c>
      <c r="B166" s="57" t="s">
        <v>672</v>
      </c>
      <c r="C166" s="117" t="s">
        <v>47</v>
      </c>
      <c r="D166" s="59" t="s">
        <v>69</v>
      </c>
      <c r="E166" s="70">
        <v>42081</v>
      </c>
      <c r="F166" s="54">
        <v>1</v>
      </c>
      <c r="G166" s="196">
        <v>31.57</v>
      </c>
      <c r="H166" s="197">
        <v>99.09</v>
      </c>
      <c r="O166">
        <v>2015</v>
      </c>
      <c r="S166">
        <f t="shared" si="13"/>
        <v>1905</v>
      </c>
      <c r="T166">
        <f t="shared" si="12"/>
        <v>1905</v>
      </c>
      <c r="U166">
        <v>2015</v>
      </c>
    </row>
    <row r="167" spans="1:21" ht="16.5" customHeight="1" x14ac:dyDescent="0.25">
      <c r="A167" s="116" t="s">
        <v>93</v>
      </c>
      <c r="B167" s="57" t="s">
        <v>673</v>
      </c>
      <c r="C167" s="117" t="s">
        <v>47</v>
      </c>
      <c r="D167" s="59" t="s">
        <v>72</v>
      </c>
      <c r="E167" s="70">
        <v>42301</v>
      </c>
      <c r="F167" s="54">
        <v>1</v>
      </c>
      <c r="G167" s="196">
        <v>22.635999999999999</v>
      </c>
      <c r="H167" s="197">
        <v>75.03</v>
      </c>
      <c r="O167">
        <v>2015</v>
      </c>
      <c r="S167">
        <f t="shared" si="13"/>
        <v>1905</v>
      </c>
      <c r="T167">
        <f t="shared" si="12"/>
        <v>1905</v>
      </c>
      <c r="U167">
        <v>2015</v>
      </c>
    </row>
    <row r="168" spans="1:21" ht="16.5" customHeight="1" x14ac:dyDescent="0.25">
      <c r="A168" s="112" t="s">
        <v>94</v>
      </c>
      <c r="B168" s="66" t="s">
        <v>159</v>
      </c>
      <c r="C168" s="59" t="s">
        <v>33</v>
      </c>
      <c r="D168" s="59" t="s">
        <v>72</v>
      </c>
      <c r="E168" s="95">
        <v>1954</v>
      </c>
      <c r="F168" s="54">
        <v>1</v>
      </c>
      <c r="G168" s="209">
        <v>0.27200000000000002</v>
      </c>
      <c r="H168" s="210">
        <v>1.19</v>
      </c>
      <c r="O168">
        <v>1954</v>
      </c>
      <c r="T168">
        <f t="shared" si="12"/>
        <v>1954</v>
      </c>
      <c r="U168">
        <v>1954</v>
      </c>
    </row>
    <row r="169" spans="1:21" ht="16.5" customHeight="1" x14ac:dyDescent="0.25">
      <c r="A169" s="112" t="s">
        <v>94</v>
      </c>
      <c r="B169" s="57" t="s">
        <v>382</v>
      </c>
      <c r="C169" s="59" t="s">
        <v>33</v>
      </c>
      <c r="D169" s="59" t="s">
        <v>72</v>
      </c>
      <c r="E169" s="125">
        <v>41412</v>
      </c>
      <c r="F169" s="54">
        <v>1</v>
      </c>
      <c r="G169" s="218">
        <v>9.98</v>
      </c>
      <c r="H169" s="208">
        <v>35.67</v>
      </c>
      <c r="O169">
        <v>2013</v>
      </c>
      <c r="S169">
        <f t="shared" si="13"/>
        <v>1905</v>
      </c>
      <c r="T169">
        <f t="shared" si="12"/>
        <v>1905</v>
      </c>
      <c r="U169">
        <v>2013</v>
      </c>
    </row>
    <row r="170" spans="1:21" ht="16.5" customHeight="1" x14ac:dyDescent="0.25">
      <c r="A170" s="126" t="s">
        <v>95</v>
      </c>
      <c r="B170" s="66" t="s">
        <v>151</v>
      </c>
      <c r="C170" s="127" t="s">
        <v>36</v>
      </c>
      <c r="D170" s="59" t="s">
        <v>72</v>
      </c>
      <c r="E170" s="67">
        <v>1993</v>
      </c>
      <c r="F170" s="54">
        <v>1</v>
      </c>
      <c r="G170" s="200">
        <v>9.2639999999999993</v>
      </c>
      <c r="H170" s="201">
        <v>35</v>
      </c>
      <c r="O170">
        <v>1993</v>
      </c>
      <c r="T170">
        <f t="shared" si="12"/>
        <v>1993</v>
      </c>
      <c r="U170">
        <v>1993</v>
      </c>
    </row>
    <row r="171" spans="1:21" ht="16.5" customHeight="1" x14ac:dyDescent="0.25">
      <c r="A171" s="126" t="s">
        <v>95</v>
      </c>
      <c r="B171" s="66" t="s">
        <v>193</v>
      </c>
      <c r="C171" s="127" t="s">
        <v>36</v>
      </c>
      <c r="D171" s="59" t="s">
        <v>69</v>
      </c>
      <c r="E171" s="67">
        <v>2000</v>
      </c>
      <c r="F171" s="54">
        <v>1</v>
      </c>
      <c r="G171" s="200">
        <v>7</v>
      </c>
      <c r="H171" s="201">
        <v>28.04</v>
      </c>
      <c r="O171">
        <v>2000</v>
      </c>
      <c r="T171">
        <f t="shared" si="12"/>
        <v>2000</v>
      </c>
      <c r="U171">
        <v>2000</v>
      </c>
    </row>
    <row r="172" spans="1:21" ht="16.5" customHeight="1" x14ac:dyDescent="0.25">
      <c r="A172" s="126" t="s">
        <v>95</v>
      </c>
      <c r="B172" s="57" t="s">
        <v>210</v>
      </c>
      <c r="C172" s="127" t="s">
        <v>36</v>
      </c>
      <c r="D172" s="59" t="s">
        <v>72</v>
      </c>
      <c r="E172" s="60">
        <v>2007</v>
      </c>
      <c r="F172" s="54">
        <v>1</v>
      </c>
      <c r="G172" s="196">
        <v>40.5</v>
      </c>
      <c r="H172" s="208">
        <v>105</v>
      </c>
      <c r="O172">
        <v>2007</v>
      </c>
      <c r="T172">
        <f t="shared" si="12"/>
        <v>2007</v>
      </c>
      <c r="U172">
        <v>2007</v>
      </c>
    </row>
    <row r="173" spans="1:21" ht="16.5" customHeight="1" x14ac:dyDescent="0.25">
      <c r="A173" s="126" t="s">
        <v>95</v>
      </c>
      <c r="B173" s="71" t="s">
        <v>393</v>
      </c>
      <c r="C173" s="127" t="s">
        <v>36</v>
      </c>
      <c r="D173" s="59" t="s">
        <v>72</v>
      </c>
      <c r="E173" s="70">
        <v>41003</v>
      </c>
      <c r="F173" s="54">
        <v>1</v>
      </c>
      <c r="G173" s="202">
        <v>16.742999999999999</v>
      </c>
      <c r="H173" s="208">
        <v>46.395000000000003</v>
      </c>
      <c r="O173">
        <v>2012</v>
      </c>
      <c r="S173">
        <f t="shared" si="13"/>
        <v>1905</v>
      </c>
      <c r="T173">
        <f t="shared" si="12"/>
        <v>1905</v>
      </c>
      <c r="U173">
        <v>2012</v>
      </c>
    </row>
    <row r="174" spans="1:21" ht="16.5" customHeight="1" x14ac:dyDescent="0.25">
      <c r="A174" s="126" t="s">
        <v>95</v>
      </c>
      <c r="B174" s="57" t="s">
        <v>233</v>
      </c>
      <c r="C174" s="127" t="s">
        <v>36</v>
      </c>
      <c r="D174" s="59" t="s">
        <v>72</v>
      </c>
      <c r="E174" s="70">
        <v>40275</v>
      </c>
      <c r="F174" s="54">
        <v>1</v>
      </c>
      <c r="G174" s="196">
        <v>9.5399999999999991</v>
      </c>
      <c r="H174" s="208">
        <v>32</v>
      </c>
      <c r="O174">
        <v>2010</v>
      </c>
      <c r="S174">
        <f t="shared" si="13"/>
        <v>1905</v>
      </c>
      <c r="T174">
        <f t="shared" si="12"/>
        <v>1905</v>
      </c>
      <c r="U174">
        <v>2010</v>
      </c>
    </row>
    <row r="175" spans="1:21" ht="16.5" customHeight="1" x14ac:dyDescent="0.25">
      <c r="A175" s="126" t="s">
        <v>95</v>
      </c>
      <c r="B175" s="57" t="s">
        <v>247</v>
      </c>
      <c r="C175" s="127" t="s">
        <v>36</v>
      </c>
      <c r="D175" s="59" t="s">
        <v>72</v>
      </c>
      <c r="E175" s="60">
        <v>2008</v>
      </c>
      <c r="F175" s="54">
        <v>1</v>
      </c>
      <c r="G175" s="196">
        <v>38.72</v>
      </c>
      <c r="H175" s="197">
        <v>114.26</v>
      </c>
      <c r="O175">
        <v>2008</v>
      </c>
      <c r="T175">
        <f t="shared" si="12"/>
        <v>2008</v>
      </c>
      <c r="U175">
        <v>2008</v>
      </c>
    </row>
    <row r="176" spans="1:21" ht="16.5" customHeight="1" x14ac:dyDescent="0.25">
      <c r="A176" s="126" t="s">
        <v>95</v>
      </c>
      <c r="B176" s="57" t="s">
        <v>266</v>
      </c>
      <c r="C176" s="127" t="s">
        <v>36</v>
      </c>
      <c r="D176" s="59" t="s">
        <v>72</v>
      </c>
      <c r="E176" s="60">
        <v>2008</v>
      </c>
      <c r="F176" s="54">
        <v>1</v>
      </c>
      <c r="G176" s="196">
        <v>9.26</v>
      </c>
      <c r="H176" s="197">
        <v>36</v>
      </c>
      <c r="O176">
        <v>2008</v>
      </c>
      <c r="T176">
        <f t="shared" si="12"/>
        <v>2008</v>
      </c>
      <c r="U176">
        <v>2008</v>
      </c>
    </row>
    <row r="177" spans="1:21" ht="16.5" customHeight="1" x14ac:dyDescent="0.25">
      <c r="A177" s="126" t="s">
        <v>95</v>
      </c>
      <c r="B177" s="57" t="s">
        <v>270</v>
      </c>
      <c r="C177" s="127" t="s">
        <v>36</v>
      </c>
      <c r="D177" s="59" t="s">
        <v>72</v>
      </c>
      <c r="E177" s="70">
        <v>40998</v>
      </c>
      <c r="F177" s="54">
        <v>1</v>
      </c>
      <c r="G177" s="196">
        <v>24.265999999999998</v>
      </c>
      <c r="H177" s="197">
        <v>60.26</v>
      </c>
      <c r="O177">
        <v>2012</v>
      </c>
      <c r="S177">
        <f t="shared" si="13"/>
        <v>1905</v>
      </c>
      <c r="T177">
        <f t="shared" si="12"/>
        <v>1905</v>
      </c>
      <c r="U177">
        <v>2012</v>
      </c>
    </row>
    <row r="178" spans="1:21" ht="16.5" customHeight="1" x14ac:dyDescent="0.25">
      <c r="A178" s="126" t="s">
        <v>95</v>
      </c>
      <c r="B178" s="57" t="s">
        <v>274</v>
      </c>
      <c r="C178" s="127" t="s">
        <v>36</v>
      </c>
      <c r="D178" s="59" t="s">
        <v>72</v>
      </c>
      <c r="E178" s="60">
        <v>2009</v>
      </c>
      <c r="F178" s="54">
        <v>1</v>
      </c>
      <c r="G178" s="196">
        <v>1.8</v>
      </c>
      <c r="H178" s="197">
        <v>4.28</v>
      </c>
      <c r="O178">
        <v>2009</v>
      </c>
      <c r="T178">
        <f t="shared" si="12"/>
        <v>2009</v>
      </c>
      <c r="U178">
        <v>2009</v>
      </c>
    </row>
    <row r="179" spans="1:21" ht="16.5" customHeight="1" x14ac:dyDescent="0.25">
      <c r="A179" s="126" t="s">
        <v>95</v>
      </c>
      <c r="B179" s="57" t="s">
        <v>277</v>
      </c>
      <c r="C179" s="127" t="s">
        <v>36</v>
      </c>
      <c r="D179" s="59" t="s">
        <v>72</v>
      </c>
      <c r="E179" s="70">
        <v>40619</v>
      </c>
      <c r="F179" s="54">
        <v>1</v>
      </c>
      <c r="G179" s="196">
        <v>142.28</v>
      </c>
      <c r="H179" s="208">
        <v>334.02100000000002</v>
      </c>
      <c r="O179">
        <v>2011</v>
      </c>
      <c r="S179">
        <f t="shared" si="13"/>
        <v>1905</v>
      </c>
      <c r="T179">
        <f t="shared" si="12"/>
        <v>1905</v>
      </c>
      <c r="U179">
        <v>2011</v>
      </c>
    </row>
    <row r="180" spans="1:21" ht="16.5" customHeight="1" x14ac:dyDescent="0.25">
      <c r="A180" s="126" t="s">
        <v>95</v>
      </c>
      <c r="B180" s="57" t="s">
        <v>287</v>
      </c>
      <c r="C180" s="127" t="s">
        <v>36</v>
      </c>
      <c r="D180" s="59" t="s">
        <v>72</v>
      </c>
      <c r="E180" s="60">
        <v>2009</v>
      </c>
      <c r="F180" s="54">
        <v>1</v>
      </c>
      <c r="G180" s="196">
        <v>34.130000000000003</v>
      </c>
      <c r="H180" s="208">
        <v>107</v>
      </c>
      <c r="O180">
        <v>2009</v>
      </c>
      <c r="T180">
        <f t="shared" si="12"/>
        <v>2009</v>
      </c>
      <c r="U180">
        <v>2009</v>
      </c>
    </row>
    <row r="181" spans="1:21" ht="16.5" customHeight="1" x14ac:dyDescent="0.25">
      <c r="A181" s="126" t="s">
        <v>95</v>
      </c>
      <c r="B181" s="57" t="s">
        <v>427</v>
      </c>
      <c r="C181" s="127" t="s">
        <v>36</v>
      </c>
      <c r="D181" s="59" t="s">
        <v>69</v>
      </c>
      <c r="E181" s="70">
        <v>41569</v>
      </c>
      <c r="F181" s="54">
        <v>1</v>
      </c>
      <c r="G181" s="196">
        <v>207.92</v>
      </c>
      <c r="H181" s="197">
        <v>502</v>
      </c>
      <c r="O181">
        <v>2013</v>
      </c>
      <c r="S181">
        <f t="shared" si="13"/>
        <v>1905</v>
      </c>
      <c r="T181">
        <f t="shared" si="12"/>
        <v>1905</v>
      </c>
      <c r="U181">
        <v>2013</v>
      </c>
    </row>
    <row r="182" spans="1:21" ht="16.5" customHeight="1" x14ac:dyDescent="0.25">
      <c r="A182" s="126" t="s">
        <v>95</v>
      </c>
      <c r="B182" s="57" t="s">
        <v>293</v>
      </c>
      <c r="C182" s="127" t="s">
        <v>36</v>
      </c>
      <c r="D182" s="59" t="s">
        <v>72</v>
      </c>
      <c r="E182" s="70">
        <v>41405</v>
      </c>
      <c r="F182" s="54">
        <v>1</v>
      </c>
      <c r="G182" s="196">
        <v>8</v>
      </c>
      <c r="H182" s="197">
        <v>24</v>
      </c>
      <c r="O182">
        <v>2013</v>
      </c>
      <c r="S182">
        <f t="shared" si="13"/>
        <v>1905</v>
      </c>
      <c r="T182">
        <f t="shared" si="12"/>
        <v>1905</v>
      </c>
      <c r="U182">
        <v>2013</v>
      </c>
    </row>
    <row r="183" spans="1:21" ht="16.5" customHeight="1" x14ac:dyDescent="0.25">
      <c r="A183" s="126" t="s">
        <v>95</v>
      </c>
      <c r="B183" s="57" t="s">
        <v>295</v>
      </c>
      <c r="C183" s="127" t="s">
        <v>36</v>
      </c>
      <c r="D183" s="59" t="s">
        <v>72</v>
      </c>
      <c r="E183" s="60">
        <v>2007</v>
      </c>
      <c r="F183" s="54">
        <v>1</v>
      </c>
      <c r="G183" s="196">
        <v>2.4</v>
      </c>
      <c r="H183" s="197">
        <v>18.72</v>
      </c>
      <c r="O183">
        <v>2007</v>
      </c>
      <c r="T183">
        <f t="shared" si="12"/>
        <v>2007</v>
      </c>
      <c r="U183">
        <v>2007</v>
      </c>
    </row>
    <row r="184" spans="1:21" ht="16.5" customHeight="1" x14ac:dyDescent="0.25">
      <c r="A184" s="126" t="s">
        <v>95</v>
      </c>
      <c r="B184" s="57" t="s">
        <v>298</v>
      </c>
      <c r="C184" s="127" t="s">
        <v>36</v>
      </c>
      <c r="D184" s="59" t="s">
        <v>72</v>
      </c>
      <c r="E184" s="128">
        <v>2005</v>
      </c>
      <c r="F184" s="54">
        <v>1</v>
      </c>
      <c r="G184" s="218">
        <v>24</v>
      </c>
      <c r="H184" s="208">
        <v>71</v>
      </c>
      <c r="O184">
        <v>2005</v>
      </c>
      <c r="T184">
        <f t="shared" si="12"/>
        <v>2005</v>
      </c>
      <c r="U184">
        <v>2005</v>
      </c>
    </row>
    <row r="185" spans="1:21" ht="16.5" customHeight="1" x14ac:dyDescent="0.25">
      <c r="A185" s="126" t="s">
        <v>95</v>
      </c>
      <c r="B185" s="57" t="s">
        <v>300</v>
      </c>
      <c r="C185" s="127" t="s">
        <v>36</v>
      </c>
      <c r="D185" s="59" t="s">
        <v>69</v>
      </c>
      <c r="E185" s="70">
        <v>41088</v>
      </c>
      <c r="F185" s="54">
        <v>1</v>
      </c>
      <c r="G185" s="196">
        <v>8</v>
      </c>
      <c r="H185" s="197">
        <v>26.51</v>
      </c>
      <c r="O185">
        <v>2012</v>
      </c>
      <c r="S185">
        <f t="shared" si="13"/>
        <v>1905</v>
      </c>
      <c r="T185">
        <f t="shared" si="12"/>
        <v>1905</v>
      </c>
      <c r="U185">
        <v>2012</v>
      </c>
    </row>
    <row r="186" spans="1:21" ht="16.5" customHeight="1" x14ac:dyDescent="0.25">
      <c r="A186" s="126" t="s">
        <v>95</v>
      </c>
      <c r="B186" s="57" t="s">
        <v>429</v>
      </c>
      <c r="C186" s="127" t="s">
        <v>36</v>
      </c>
      <c r="D186" s="59" t="s">
        <v>72</v>
      </c>
      <c r="E186" s="79">
        <v>40647</v>
      </c>
      <c r="F186" s="54">
        <v>1</v>
      </c>
      <c r="G186" s="202">
        <v>4.6093999999999999</v>
      </c>
      <c r="H186" s="203">
        <v>16.100000000000001</v>
      </c>
      <c r="O186">
        <v>2011</v>
      </c>
      <c r="S186">
        <f t="shared" si="13"/>
        <v>1905</v>
      </c>
      <c r="T186">
        <f t="shared" si="12"/>
        <v>1905</v>
      </c>
      <c r="U186">
        <v>2011</v>
      </c>
    </row>
    <row r="187" spans="1:21" ht="16.5" customHeight="1" x14ac:dyDescent="0.25">
      <c r="A187" s="126" t="s">
        <v>95</v>
      </c>
      <c r="B187" s="57" t="s">
        <v>430</v>
      </c>
      <c r="C187" s="127" t="s">
        <v>36</v>
      </c>
      <c r="D187" s="59" t="s">
        <v>72</v>
      </c>
      <c r="E187" s="60">
        <v>2009</v>
      </c>
      <c r="F187" s="54">
        <v>1</v>
      </c>
      <c r="G187" s="196">
        <v>4.4000000000000004</v>
      </c>
      <c r="H187" s="197">
        <v>13.34</v>
      </c>
      <c r="O187">
        <v>2009</v>
      </c>
      <c r="T187">
        <f t="shared" si="12"/>
        <v>2009</v>
      </c>
      <c r="U187">
        <v>2009</v>
      </c>
    </row>
    <row r="188" spans="1:21" ht="16.5" customHeight="1" x14ac:dyDescent="0.25">
      <c r="A188" s="126" t="s">
        <v>95</v>
      </c>
      <c r="B188" s="57" t="s">
        <v>318</v>
      </c>
      <c r="C188" s="127" t="s">
        <v>36</v>
      </c>
      <c r="D188" s="59" t="s">
        <v>72</v>
      </c>
      <c r="E188" s="79">
        <v>40724</v>
      </c>
      <c r="F188" s="54">
        <v>1</v>
      </c>
      <c r="G188" s="202">
        <v>1.07</v>
      </c>
      <c r="H188" s="203">
        <v>4.5999999999999996</v>
      </c>
      <c r="O188">
        <v>2011</v>
      </c>
      <c r="S188">
        <f t="shared" si="13"/>
        <v>1905</v>
      </c>
      <c r="T188">
        <f t="shared" si="12"/>
        <v>1905</v>
      </c>
      <c r="U188">
        <v>2011</v>
      </c>
    </row>
    <row r="189" spans="1:21" ht="16.5" customHeight="1" x14ac:dyDescent="0.25">
      <c r="A189" s="126" t="s">
        <v>95</v>
      </c>
      <c r="B189" s="57" t="s">
        <v>338</v>
      </c>
      <c r="C189" s="127" t="s">
        <v>36</v>
      </c>
      <c r="D189" s="59" t="s">
        <v>72</v>
      </c>
      <c r="E189" s="70">
        <v>40802</v>
      </c>
      <c r="F189" s="54">
        <v>1</v>
      </c>
      <c r="G189" s="196">
        <v>2.66</v>
      </c>
      <c r="H189" s="197">
        <v>9.98</v>
      </c>
      <c r="O189">
        <v>2011</v>
      </c>
      <c r="S189">
        <f t="shared" si="13"/>
        <v>1905</v>
      </c>
      <c r="T189">
        <f t="shared" si="12"/>
        <v>1905</v>
      </c>
      <c r="U189">
        <v>2011</v>
      </c>
    </row>
    <row r="190" spans="1:21" ht="16.5" customHeight="1" x14ac:dyDescent="0.25">
      <c r="A190" s="126" t="s">
        <v>95</v>
      </c>
      <c r="B190" s="57" t="s">
        <v>442</v>
      </c>
      <c r="C190" s="127" t="s">
        <v>36</v>
      </c>
      <c r="D190" s="59" t="s">
        <v>69</v>
      </c>
      <c r="E190" s="70">
        <v>41537</v>
      </c>
      <c r="F190" s="54">
        <v>1</v>
      </c>
      <c r="G190" s="202">
        <v>102.54</v>
      </c>
      <c r="H190" s="203">
        <v>282</v>
      </c>
      <c r="O190">
        <v>2013</v>
      </c>
      <c r="S190">
        <f t="shared" si="13"/>
        <v>1905</v>
      </c>
      <c r="T190">
        <f t="shared" si="12"/>
        <v>1905</v>
      </c>
      <c r="U190">
        <v>2013</v>
      </c>
    </row>
    <row r="191" spans="1:21" ht="16.5" customHeight="1" x14ac:dyDescent="0.25">
      <c r="A191" s="126" t="s">
        <v>95</v>
      </c>
      <c r="B191" s="57" t="s">
        <v>490</v>
      </c>
      <c r="C191" s="127" t="s">
        <v>36</v>
      </c>
      <c r="D191" s="59" t="s">
        <v>72</v>
      </c>
      <c r="E191" s="60">
        <v>2004</v>
      </c>
      <c r="F191" s="54">
        <v>1</v>
      </c>
      <c r="G191" s="196">
        <v>4.5</v>
      </c>
      <c r="H191" s="197">
        <v>18.88</v>
      </c>
      <c r="O191">
        <v>2004</v>
      </c>
      <c r="T191">
        <f t="shared" si="12"/>
        <v>2004</v>
      </c>
      <c r="U191">
        <v>2004</v>
      </c>
    </row>
    <row r="192" spans="1:21" ht="16.5" customHeight="1" x14ac:dyDescent="0.25">
      <c r="A192" s="126" t="s">
        <v>95</v>
      </c>
      <c r="B192" s="57" t="s">
        <v>447</v>
      </c>
      <c r="C192" s="127" t="s">
        <v>36</v>
      </c>
      <c r="D192" s="59" t="s">
        <v>72</v>
      </c>
      <c r="E192" s="60">
        <v>2007</v>
      </c>
      <c r="F192" s="54">
        <v>1</v>
      </c>
      <c r="G192" s="196">
        <v>12.3</v>
      </c>
      <c r="H192" s="197">
        <v>48.292999999999999</v>
      </c>
      <c r="O192">
        <v>2007</v>
      </c>
      <c r="T192">
        <f t="shared" si="12"/>
        <v>2007</v>
      </c>
      <c r="U192">
        <v>2007</v>
      </c>
    </row>
    <row r="193" spans="1:21" ht="16.5" customHeight="1" x14ac:dyDescent="0.25">
      <c r="A193" s="126" t="s">
        <v>95</v>
      </c>
      <c r="B193" s="57" t="s">
        <v>358</v>
      </c>
      <c r="C193" s="127" t="s">
        <v>36</v>
      </c>
      <c r="D193" s="59" t="s">
        <v>72</v>
      </c>
      <c r="E193" s="60">
        <v>2008</v>
      </c>
      <c r="F193" s="54">
        <v>1</v>
      </c>
      <c r="G193" s="196">
        <v>0.82</v>
      </c>
      <c r="H193" s="197">
        <v>5.28</v>
      </c>
      <c r="O193">
        <v>2008</v>
      </c>
      <c r="T193">
        <f t="shared" si="12"/>
        <v>2008</v>
      </c>
      <c r="U193">
        <v>2008</v>
      </c>
    </row>
    <row r="194" spans="1:21" ht="16.5" customHeight="1" x14ac:dyDescent="0.25">
      <c r="A194" s="126" t="s">
        <v>95</v>
      </c>
      <c r="B194" s="57" t="s">
        <v>449</v>
      </c>
      <c r="C194" s="127" t="s">
        <v>36</v>
      </c>
      <c r="D194" s="59" t="s">
        <v>72</v>
      </c>
      <c r="E194" s="79">
        <v>41121</v>
      </c>
      <c r="F194" s="54">
        <v>1</v>
      </c>
      <c r="G194" s="196">
        <v>1.57</v>
      </c>
      <c r="H194" s="197">
        <v>10.86</v>
      </c>
      <c r="O194">
        <v>2012</v>
      </c>
      <c r="S194">
        <f t="shared" si="13"/>
        <v>1905</v>
      </c>
      <c r="T194">
        <f t="shared" si="12"/>
        <v>1905</v>
      </c>
      <c r="U194">
        <v>2012</v>
      </c>
    </row>
    <row r="195" spans="1:21" ht="16.5" customHeight="1" x14ac:dyDescent="0.25">
      <c r="A195" s="126" t="s">
        <v>95</v>
      </c>
      <c r="B195" s="66" t="s">
        <v>363</v>
      </c>
      <c r="C195" s="127" t="s">
        <v>36</v>
      </c>
      <c r="D195" s="59" t="s">
        <v>72</v>
      </c>
      <c r="E195" s="70">
        <v>41314</v>
      </c>
      <c r="F195" s="54">
        <v>1</v>
      </c>
      <c r="G195" s="196">
        <v>14.834</v>
      </c>
      <c r="H195" s="197">
        <v>35</v>
      </c>
      <c r="O195">
        <v>2013</v>
      </c>
      <c r="S195">
        <f t="shared" si="13"/>
        <v>1905</v>
      </c>
      <c r="T195">
        <f t="shared" ref="T195:T258" si="14">IF(LEN(S195)&lt;2,O195,S195)</f>
        <v>1905</v>
      </c>
      <c r="U195">
        <v>2013</v>
      </c>
    </row>
    <row r="196" spans="1:21" ht="16.5" customHeight="1" x14ac:dyDescent="0.25">
      <c r="A196" s="126" t="s">
        <v>95</v>
      </c>
      <c r="B196" s="71" t="s">
        <v>368</v>
      </c>
      <c r="C196" s="127" t="s">
        <v>36</v>
      </c>
      <c r="D196" s="59" t="s">
        <v>72</v>
      </c>
      <c r="E196" s="70">
        <v>41104</v>
      </c>
      <c r="F196" s="54">
        <v>1</v>
      </c>
      <c r="G196" s="202">
        <v>1.4</v>
      </c>
      <c r="H196" s="203">
        <v>4.59</v>
      </c>
      <c r="O196">
        <v>2012</v>
      </c>
      <c r="S196">
        <f t="shared" si="13"/>
        <v>1905</v>
      </c>
      <c r="T196">
        <f t="shared" si="14"/>
        <v>1905</v>
      </c>
      <c r="U196">
        <v>2012</v>
      </c>
    </row>
    <row r="197" spans="1:21" ht="16.5" customHeight="1" x14ac:dyDescent="0.25">
      <c r="A197" s="126" t="s">
        <v>95</v>
      </c>
      <c r="B197" s="57" t="s">
        <v>374</v>
      </c>
      <c r="C197" s="127" t="s">
        <v>36</v>
      </c>
      <c r="D197" s="59" t="s">
        <v>72</v>
      </c>
      <c r="E197" s="79">
        <v>40723</v>
      </c>
      <c r="F197" s="54">
        <v>1</v>
      </c>
      <c r="G197" s="202">
        <v>3.794</v>
      </c>
      <c r="H197" s="203">
        <v>14.92</v>
      </c>
      <c r="O197">
        <v>2011</v>
      </c>
      <c r="S197">
        <f t="shared" si="13"/>
        <v>1905</v>
      </c>
      <c r="T197">
        <f t="shared" si="14"/>
        <v>1905</v>
      </c>
      <c r="U197">
        <v>2011</v>
      </c>
    </row>
    <row r="198" spans="1:21" ht="16.5" customHeight="1" x14ac:dyDescent="0.25">
      <c r="A198" s="116" t="s">
        <v>95</v>
      </c>
      <c r="B198" s="57" t="s">
        <v>463</v>
      </c>
      <c r="C198" s="117" t="s">
        <v>36</v>
      </c>
      <c r="D198" s="59" t="s">
        <v>72</v>
      </c>
      <c r="E198" s="70">
        <v>41026</v>
      </c>
      <c r="F198" s="54">
        <v>1</v>
      </c>
      <c r="G198" s="196">
        <v>5.2</v>
      </c>
      <c r="H198" s="197">
        <v>18.280999999999999</v>
      </c>
      <c r="O198">
        <v>2012</v>
      </c>
      <c r="S198">
        <f t="shared" si="13"/>
        <v>1905</v>
      </c>
      <c r="T198">
        <f t="shared" si="14"/>
        <v>1905</v>
      </c>
      <c r="U198">
        <v>2012</v>
      </c>
    </row>
    <row r="199" spans="1:21" ht="16.5" customHeight="1" x14ac:dyDescent="0.25">
      <c r="A199" s="116" t="s">
        <v>95</v>
      </c>
      <c r="B199" s="57" t="s">
        <v>674</v>
      </c>
      <c r="C199" s="117" t="s">
        <v>36</v>
      </c>
      <c r="D199" s="59" t="s">
        <v>72</v>
      </c>
      <c r="E199" s="70">
        <v>42073</v>
      </c>
      <c r="F199" s="54">
        <v>1</v>
      </c>
      <c r="G199" s="196">
        <v>27.38</v>
      </c>
      <c r="H199" s="197">
        <v>113</v>
      </c>
      <c r="O199">
        <v>2015</v>
      </c>
      <c r="S199">
        <f t="shared" si="13"/>
        <v>1905</v>
      </c>
      <c r="T199">
        <f t="shared" si="14"/>
        <v>1905</v>
      </c>
      <c r="U199">
        <v>2015</v>
      </c>
    </row>
    <row r="200" spans="1:21" ht="16.5" customHeight="1" x14ac:dyDescent="0.25">
      <c r="A200" s="116" t="s">
        <v>95</v>
      </c>
      <c r="B200" s="57" t="s">
        <v>675</v>
      </c>
      <c r="C200" s="117" t="s">
        <v>36</v>
      </c>
      <c r="D200" s="59" t="s">
        <v>72</v>
      </c>
      <c r="E200" s="70">
        <v>42075</v>
      </c>
      <c r="F200" s="54">
        <v>1</v>
      </c>
      <c r="G200" s="196">
        <v>18.32</v>
      </c>
      <c r="H200" s="197">
        <v>30.01</v>
      </c>
      <c r="O200">
        <v>2015</v>
      </c>
      <c r="S200">
        <f t="shared" si="13"/>
        <v>1905</v>
      </c>
      <c r="T200">
        <f t="shared" si="14"/>
        <v>1905</v>
      </c>
      <c r="U200">
        <v>2015</v>
      </c>
    </row>
    <row r="201" spans="1:21" ht="16.5" customHeight="1" x14ac:dyDescent="0.25">
      <c r="A201" s="116" t="s">
        <v>95</v>
      </c>
      <c r="B201" s="57" t="s">
        <v>676</v>
      </c>
      <c r="C201" s="117" t="s">
        <v>36</v>
      </c>
      <c r="D201" s="59" t="s">
        <v>72</v>
      </c>
      <c r="E201" s="118">
        <v>1991</v>
      </c>
      <c r="F201" s="54">
        <v>1</v>
      </c>
      <c r="G201" s="196">
        <v>283.5</v>
      </c>
      <c r="H201" s="197">
        <v>725</v>
      </c>
      <c r="O201">
        <v>1991</v>
      </c>
      <c r="T201">
        <f t="shared" si="14"/>
        <v>1991</v>
      </c>
      <c r="U201">
        <v>1991</v>
      </c>
    </row>
    <row r="202" spans="1:21" ht="16.5" customHeight="1" x14ac:dyDescent="0.25">
      <c r="A202" s="116" t="s">
        <v>95</v>
      </c>
      <c r="B202" s="57" t="s">
        <v>743</v>
      </c>
      <c r="C202" s="117" t="s">
        <v>36</v>
      </c>
      <c r="D202" s="59" t="s">
        <v>72</v>
      </c>
      <c r="E202" s="118">
        <v>2016</v>
      </c>
      <c r="F202" s="54">
        <v>1</v>
      </c>
      <c r="G202" s="196">
        <v>9.01</v>
      </c>
      <c r="H202" s="197">
        <v>36.090000000000003</v>
      </c>
      <c r="O202">
        <v>2016</v>
      </c>
      <c r="T202">
        <f t="shared" si="14"/>
        <v>2016</v>
      </c>
      <c r="U202">
        <v>2016</v>
      </c>
    </row>
    <row r="203" spans="1:21" ht="16.5" customHeight="1" x14ac:dyDescent="0.25">
      <c r="A203" s="116" t="s">
        <v>95</v>
      </c>
      <c r="B203" s="57" t="s">
        <v>744</v>
      </c>
      <c r="C203" s="117" t="s">
        <v>36</v>
      </c>
      <c r="D203" s="59" t="s">
        <v>72</v>
      </c>
      <c r="E203" s="118">
        <v>2016</v>
      </c>
      <c r="F203" s="54">
        <v>1</v>
      </c>
      <c r="G203" s="196">
        <v>16.372</v>
      </c>
      <c r="H203" s="197">
        <v>42.49</v>
      </c>
      <c r="O203">
        <v>2016</v>
      </c>
      <c r="T203">
        <f t="shared" si="14"/>
        <v>2016</v>
      </c>
      <c r="U203">
        <v>2016</v>
      </c>
    </row>
    <row r="204" spans="1:21" ht="16.5" customHeight="1" x14ac:dyDescent="0.25">
      <c r="A204" s="116" t="s">
        <v>95</v>
      </c>
      <c r="B204" s="57" t="s">
        <v>745</v>
      </c>
      <c r="C204" s="117" t="s">
        <v>36</v>
      </c>
      <c r="D204" s="59" t="s">
        <v>72</v>
      </c>
      <c r="E204" s="118">
        <v>2016</v>
      </c>
      <c r="F204" s="54">
        <v>1</v>
      </c>
      <c r="G204" s="196">
        <v>22.707999999999998</v>
      </c>
      <c r="H204" s="197">
        <v>56.826000000000001</v>
      </c>
      <c r="O204">
        <v>2016</v>
      </c>
      <c r="T204">
        <f t="shared" si="14"/>
        <v>2016</v>
      </c>
      <c r="U204">
        <v>2016</v>
      </c>
    </row>
    <row r="205" spans="1:21" ht="16.5" customHeight="1" x14ac:dyDescent="0.25">
      <c r="A205" s="112" t="s">
        <v>96</v>
      </c>
      <c r="B205" s="66" t="s">
        <v>157</v>
      </c>
      <c r="C205" s="59" t="s">
        <v>53</v>
      </c>
      <c r="D205" s="59" t="s">
        <v>72</v>
      </c>
      <c r="E205" s="95">
        <v>1987</v>
      </c>
      <c r="F205" s="54">
        <v>1</v>
      </c>
      <c r="G205" s="209">
        <v>0.5</v>
      </c>
      <c r="H205" s="210">
        <v>1</v>
      </c>
      <c r="O205">
        <v>1987</v>
      </c>
      <c r="T205">
        <f t="shared" si="14"/>
        <v>1987</v>
      </c>
      <c r="U205">
        <v>1987</v>
      </c>
    </row>
    <row r="206" spans="1:21" ht="16.5" customHeight="1" x14ac:dyDescent="0.25">
      <c r="A206" s="112" t="s">
        <v>96</v>
      </c>
      <c r="B206" s="66" t="s">
        <v>158</v>
      </c>
      <c r="C206" s="59" t="s">
        <v>53</v>
      </c>
      <c r="D206" s="59" t="s">
        <v>72</v>
      </c>
      <c r="E206" s="95">
        <v>1955</v>
      </c>
      <c r="F206" s="54">
        <v>1</v>
      </c>
      <c r="G206" s="209">
        <v>0.4</v>
      </c>
      <c r="H206" s="210">
        <v>1.5</v>
      </c>
      <c r="O206">
        <v>1955</v>
      </c>
      <c r="T206">
        <f t="shared" si="14"/>
        <v>1955</v>
      </c>
      <c r="U206">
        <v>1955</v>
      </c>
    </row>
    <row r="207" spans="1:21" ht="16.5" customHeight="1" x14ac:dyDescent="0.25">
      <c r="A207" s="112" t="s">
        <v>96</v>
      </c>
      <c r="B207" s="57" t="s">
        <v>403</v>
      </c>
      <c r="C207" s="59" t="s">
        <v>53</v>
      </c>
      <c r="D207" s="59" t="s">
        <v>69</v>
      </c>
      <c r="E207" s="60">
        <v>2010</v>
      </c>
      <c r="F207" s="54">
        <v>1</v>
      </c>
      <c r="G207" s="196">
        <v>60</v>
      </c>
      <c r="H207" s="208">
        <v>250</v>
      </c>
      <c r="O207">
        <v>2010</v>
      </c>
      <c r="T207">
        <f t="shared" si="14"/>
        <v>2010</v>
      </c>
      <c r="U207">
        <v>2010</v>
      </c>
    </row>
    <row r="208" spans="1:21" ht="16.5" customHeight="1" x14ac:dyDescent="0.25">
      <c r="A208" s="112" t="s">
        <v>96</v>
      </c>
      <c r="B208" s="57" t="s">
        <v>256</v>
      </c>
      <c r="C208" s="59" t="s">
        <v>53</v>
      </c>
      <c r="D208" s="59" t="s">
        <v>72</v>
      </c>
      <c r="E208" s="70">
        <v>41520</v>
      </c>
      <c r="F208" s="54">
        <v>1</v>
      </c>
      <c r="G208" s="202">
        <v>3.05</v>
      </c>
      <c r="H208" s="203">
        <v>12.5</v>
      </c>
      <c r="O208">
        <v>2013</v>
      </c>
      <c r="S208">
        <f t="shared" si="13"/>
        <v>1905</v>
      </c>
      <c r="T208">
        <f t="shared" si="14"/>
        <v>1905</v>
      </c>
      <c r="U208">
        <v>2013</v>
      </c>
    </row>
    <row r="209" spans="1:21" ht="16.5" customHeight="1" x14ac:dyDescent="0.25">
      <c r="A209" s="112" t="s">
        <v>96</v>
      </c>
      <c r="B209" s="57" t="s">
        <v>281</v>
      </c>
      <c r="C209" s="59" t="s">
        <v>53</v>
      </c>
      <c r="D209" s="59" t="s">
        <v>72</v>
      </c>
      <c r="E209" s="70" t="s">
        <v>2</v>
      </c>
      <c r="F209" s="54">
        <v>1</v>
      </c>
      <c r="G209" s="202">
        <v>8.48</v>
      </c>
      <c r="H209" s="203">
        <v>30</v>
      </c>
      <c r="O209">
        <v>2012</v>
      </c>
      <c r="S209">
        <v>2012</v>
      </c>
      <c r="T209">
        <f t="shared" si="14"/>
        <v>2012</v>
      </c>
      <c r="U209">
        <v>2012</v>
      </c>
    </row>
    <row r="210" spans="1:21" ht="16.5" customHeight="1" x14ac:dyDescent="0.25">
      <c r="A210" s="112" t="s">
        <v>96</v>
      </c>
      <c r="B210" s="57" t="s">
        <v>289</v>
      </c>
      <c r="C210" s="59" t="s">
        <v>53</v>
      </c>
      <c r="D210" s="59" t="s">
        <v>72</v>
      </c>
      <c r="E210" s="60">
        <v>2006</v>
      </c>
      <c r="F210" s="54">
        <v>1</v>
      </c>
      <c r="G210" s="196">
        <v>28.81</v>
      </c>
      <c r="H210" s="197">
        <v>51.64</v>
      </c>
      <c r="O210">
        <v>2006</v>
      </c>
      <c r="T210">
        <f t="shared" si="14"/>
        <v>2006</v>
      </c>
      <c r="U210">
        <v>2006</v>
      </c>
    </row>
    <row r="211" spans="1:21" ht="16.5" customHeight="1" x14ac:dyDescent="0.25">
      <c r="A211" s="112" t="s">
        <v>96</v>
      </c>
      <c r="B211" s="57" t="s">
        <v>523</v>
      </c>
      <c r="C211" s="59" t="s">
        <v>53</v>
      </c>
      <c r="D211" s="59" t="s">
        <v>72</v>
      </c>
      <c r="E211" s="60">
        <f>E210</f>
        <v>2006</v>
      </c>
      <c r="F211" s="54">
        <v>1</v>
      </c>
      <c r="G211" s="196">
        <v>7.35</v>
      </c>
      <c r="H211" s="208">
        <v>25</v>
      </c>
      <c r="O211">
        <v>2006</v>
      </c>
      <c r="T211">
        <f t="shared" si="14"/>
        <v>2006</v>
      </c>
      <c r="U211">
        <v>2006</v>
      </c>
    </row>
    <row r="212" spans="1:21" ht="16.5" customHeight="1" x14ac:dyDescent="0.25">
      <c r="A212" s="112" t="s">
        <v>96</v>
      </c>
      <c r="B212" s="57" t="s">
        <v>346</v>
      </c>
      <c r="C212" s="59" t="s">
        <v>53</v>
      </c>
      <c r="D212" s="59" t="s">
        <v>72</v>
      </c>
      <c r="E212" s="60">
        <v>2009</v>
      </c>
      <c r="F212" s="54">
        <v>1</v>
      </c>
      <c r="G212" s="196">
        <v>4.9000000000000004</v>
      </c>
      <c r="H212" s="197">
        <v>17</v>
      </c>
      <c r="O212">
        <v>2009</v>
      </c>
      <c r="T212">
        <f t="shared" si="14"/>
        <v>2009</v>
      </c>
      <c r="U212">
        <v>2009</v>
      </c>
    </row>
    <row r="213" spans="1:21" ht="16.5" customHeight="1" x14ac:dyDescent="0.25">
      <c r="A213" s="112" t="s">
        <v>96</v>
      </c>
      <c r="B213" s="57" t="s">
        <v>348</v>
      </c>
      <c r="C213" s="59" t="s">
        <v>53</v>
      </c>
      <c r="D213" s="59" t="s">
        <v>72</v>
      </c>
      <c r="E213" s="70">
        <v>40866</v>
      </c>
      <c r="F213" s="54">
        <v>1</v>
      </c>
      <c r="G213" s="202">
        <v>14.9</v>
      </c>
      <c r="H213" s="203">
        <v>48.3</v>
      </c>
      <c r="O213">
        <v>2011</v>
      </c>
      <c r="S213">
        <f t="shared" ref="S213:S272" si="15">YEAR(O213)</f>
        <v>1905</v>
      </c>
      <c r="T213">
        <f t="shared" si="14"/>
        <v>1905</v>
      </c>
      <c r="U213">
        <v>2011</v>
      </c>
    </row>
    <row r="214" spans="1:21" ht="16.5" customHeight="1" x14ac:dyDescent="0.25">
      <c r="A214" s="112" t="s">
        <v>96</v>
      </c>
      <c r="B214" s="71" t="s">
        <v>372</v>
      </c>
      <c r="C214" s="59" t="s">
        <v>53</v>
      </c>
      <c r="D214" s="59" t="s">
        <v>69</v>
      </c>
      <c r="E214" s="79">
        <v>40744</v>
      </c>
      <c r="F214" s="54">
        <v>1</v>
      </c>
      <c r="G214" s="202">
        <v>5.46</v>
      </c>
      <c r="H214" s="203">
        <v>17</v>
      </c>
      <c r="O214">
        <v>2011</v>
      </c>
      <c r="S214">
        <f t="shared" si="15"/>
        <v>1905</v>
      </c>
      <c r="T214">
        <f t="shared" si="14"/>
        <v>1905</v>
      </c>
      <c r="U214">
        <v>2011</v>
      </c>
    </row>
    <row r="215" spans="1:21" ht="16.5" customHeight="1" x14ac:dyDescent="0.25">
      <c r="A215" s="116" t="s">
        <v>96</v>
      </c>
      <c r="B215" s="57" t="s">
        <v>573</v>
      </c>
      <c r="C215" s="117" t="s">
        <v>53</v>
      </c>
      <c r="D215" s="59" t="s">
        <v>576</v>
      </c>
      <c r="E215" s="70">
        <v>41932</v>
      </c>
      <c r="F215" s="54">
        <v>1</v>
      </c>
      <c r="G215" s="196">
        <v>5</v>
      </c>
      <c r="H215" s="197">
        <v>12.57</v>
      </c>
      <c r="O215">
        <v>2014</v>
      </c>
      <c r="S215">
        <f t="shared" si="15"/>
        <v>1905</v>
      </c>
      <c r="T215">
        <f t="shared" si="14"/>
        <v>1905</v>
      </c>
      <c r="U215">
        <v>2014</v>
      </c>
    </row>
    <row r="216" spans="1:21" ht="16.5" customHeight="1" x14ac:dyDescent="0.25">
      <c r="A216" s="116" t="s">
        <v>96</v>
      </c>
      <c r="B216" s="57" t="s">
        <v>559</v>
      </c>
      <c r="C216" s="117" t="s">
        <v>53</v>
      </c>
      <c r="D216" s="59" t="s">
        <v>576</v>
      </c>
      <c r="E216" s="70">
        <v>41810</v>
      </c>
      <c r="F216" s="54">
        <v>1</v>
      </c>
      <c r="G216" s="196">
        <v>9.06</v>
      </c>
      <c r="H216" s="197">
        <v>26.13</v>
      </c>
      <c r="O216">
        <v>2014</v>
      </c>
      <c r="S216">
        <f t="shared" si="15"/>
        <v>1905</v>
      </c>
      <c r="T216">
        <f t="shared" si="14"/>
        <v>1905</v>
      </c>
      <c r="U216">
        <v>2014</v>
      </c>
    </row>
    <row r="217" spans="1:21" ht="16.5" customHeight="1" x14ac:dyDescent="0.25">
      <c r="A217" s="116" t="s">
        <v>96</v>
      </c>
      <c r="B217" s="57" t="s">
        <v>567</v>
      </c>
      <c r="C217" s="117" t="s">
        <v>53</v>
      </c>
      <c r="D217" s="59" t="s">
        <v>576</v>
      </c>
      <c r="E217" s="70">
        <v>41950</v>
      </c>
      <c r="F217" s="54">
        <v>1</v>
      </c>
      <c r="G217" s="196">
        <v>3.3879999999999999</v>
      </c>
      <c r="H217" s="197">
        <v>13.4</v>
      </c>
      <c r="O217">
        <v>2014</v>
      </c>
      <c r="S217">
        <f t="shared" si="15"/>
        <v>1905</v>
      </c>
      <c r="T217">
        <f t="shared" si="14"/>
        <v>1905</v>
      </c>
      <c r="U217">
        <v>2014</v>
      </c>
    </row>
    <row r="218" spans="1:21" ht="16.5" customHeight="1" x14ac:dyDescent="0.25">
      <c r="A218" s="116" t="s">
        <v>96</v>
      </c>
      <c r="B218" s="57" t="s">
        <v>677</v>
      </c>
      <c r="C218" s="117" t="s">
        <v>53</v>
      </c>
      <c r="D218" s="59" t="s">
        <v>72</v>
      </c>
      <c r="E218" s="70">
        <v>42222</v>
      </c>
      <c r="F218" s="54">
        <v>1</v>
      </c>
      <c r="G218" s="196">
        <v>6.79</v>
      </c>
      <c r="H218" s="197">
        <v>15.55</v>
      </c>
      <c r="O218">
        <v>2015</v>
      </c>
      <c r="S218">
        <f t="shared" si="15"/>
        <v>1905</v>
      </c>
      <c r="T218">
        <f t="shared" si="14"/>
        <v>1905</v>
      </c>
      <c r="U218">
        <v>2015</v>
      </c>
    </row>
    <row r="219" spans="1:21" ht="16.5" customHeight="1" x14ac:dyDescent="0.25">
      <c r="A219" s="116" t="s">
        <v>96</v>
      </c>
      <c r="B219" s="57" t="s">
        <v>678</v>
      </c>
      <c r="C219" s="117" t="s">
        <v>53</v>
      </c>
      <c r="D219" s="59" t="s">
        <v>72</v>
      </c>
      <c r="E219" s="70">
        <v>42279</v>
      </c>
      <c r="F219" s="54">
        <v>1</v>
      </c>
      <c r="G219" s="196">
        <v>275.60000000000002</v>
      </c>
      <c r="H219" s="197">
        <v>1118</v>
      </c>
      <c r="O219">
        <v>2015</v>
      </c>
      <c r="S219">
        <f t="shared" si="15"/>
        <v>1905</v>
      </c>
      <c r="T219">
        <f t="shared" si="14"/>
        <v>1905</v>
      </c>
      <c r="U219">
        <v>2015</v>
      </c>
    </row>
    <row r="220" spans="1:21" ht="16.5" customHeight="1" x14ac:dyDescent="0.25">
      <c r="A220" s="116" t="s">
        <v>96</v>
      </c>
      <c r="B220" s="57" t="s">
        <v>679</v>
      </c>
      <c r="C220" s="117" t="s">
        <v>53</v>
      </c>
      <c r="D220" s="59" t="s">
        <v>72</v>
      </c>
      <c r="E220" s="70">
        <v>37288</v>
      </c>
      <c r="F220" s="54">
        <v>1</v>
      </c>
      <c r="G220" s="196">
        <v>510</v>
      </c>
      <c r="H220" s="197">
        <v>1669</v>
      </c>
      <c r="O220">
        <v>2002</v>
      </c>
      <c r="S220">
        <f t="shared" si="15"/>
        <v>1905</v>
      </c>
      <c r="T220">
        <f t="shared" si="14"/>
        <v>1905</v>
      </c>
      <c r="U220">
        <v>2002</v>
      </c>
    </row>
    <row r="221" spans="1:21" ht="16.5" customHeight="1" x14ac:dyDescent="0.25">
      <c r="A221" s="102" t="s">
        <v>97</v>
      </c>
      <c r="B221" s="57" t="s">
        <v>278</v>
      </c>
      <c r="C221" s="57" t="s">
        <v>42</v>
      </c>
      <c r="D221" s="59" t="s">
        <v>72</v>
      </c>
      <c r="E221" s="60">
        <v>2008</v>
      </c>
      <c r="F221" s="54">
        <v>1</v>
      </c>
      <c r="G221" s="196">
        <v>16.7</v>
      </c>
      <c r="H221" s="197">
        <v>117.2</v>
      </c>
      <c r="O221">
        <v>2008</v>
      </c>
      <c r="T221">
        <f t="shared" si="14"/>
        <v>2008</v>
      </c>
      <c r="U221">
        <v>2008</v>
      </c>
    </row>
    <row r="222" spans="1:21" ht="16.5" customHeight="1" x14ac:dyDescent="0.25">
      <c r="A222" s="102" t="s">
        <v>97</v>
      </c>
      <c r="B222" s="57" t="s">
        <v>680</v>
      </c>
      <c r="C222" s="57" t="s">
        <v>42</v>
      </c>
      <c r="D222" s="59" t="s">
        <v>72</v>
      </c>
      <c r="E222" s="70">
        <v>42145</v>
      </c>
      <c r="F222" s="54">
        <v>1</v>
      </c>
      <c r="G222" s="196">
        <v>17</v>
      </c>
      <c r="H222" s="197">
        <v>61.16</v>
      </c>
      <c r="O222">
        <v>2015</v>
      </c>
      <c r="S222">
        <f t="shared" si="15"/>
        <v>1905</v>
      </c>
      <c r="T222">
        <f t="shared" si="14"/>
        <v>1905</v>
      </c>
      <c r="U222">
        <v>2015</v>
      </c>
    </row>
    <row r="223" spans="1:21" ht="16.5" customHeight="1" x14ac:dyDescent="0.25">
      <c r="A223" s="112" t="s">
        <v>98</v>
      </c>
      <c r="B223" s="66" t="s">
        <v>182</v>
      </c>
      <c r="C223" s="59" t="s">
        <v>51</v>
      </c>
      <c r="D223" s="59" t="s">
        <v>72</v>
      </c>
      <c r="E223" s="95">
        <v>1965</v>
      </c>
      <c r="F223" s="54">
        <v>1</v>
      </c>
      <c r="G223" s="209">
        <v>6.88E-2</v>
      </c>
      <c r="H223" s="210">
        <v>0.6</v>
      </c>
      <c r="O223">
        <v>1965</v>
      </c>
      <c r="T223">
        <f t="shared" si="14"/>
        <v>1965</v>
      </c>
      <c r="U223">
        <v>1965</v>
      </c>
    </row>
    <row r="224" spans="1:21" ht="16.5" customHeight="1" x14ac:dyDescent="0.25">
      <c r="A224" s="102" t="s">
        <v>99</v>
      </c>
      <c r="B224" s="66" t="s">
        <v>392</v>
      </c>
      <c r="C224" s="57" t="s">
        <v>50</v>
      </c>
      <c r="D224" s="59" t="s">
        <v>72</v>
      </c>
      <c r="E224" s="70">
        <v>41423</v>
      </c>
      <c r="F224" s="54">
        <v>1</v>
      </c>
      <c r="G224" s="196">
        <v>20.399999999999999</v>
      </c>
      <c r="H224" s="197">
        <v>80.260000000000005</v>
      </c>
      <c r="O224">
        <v>2013</v>
      </c>
      <c r="S224">
        <f t="shared" si="15"/>
        <v>1905</v>
      </c>
      <c r="T224">
        <f t="shared" si="14"/>
        <v>1905</v>
      </c>
      <c r="U224">
        <v>2013</v>
      </c>
    </row>
    <row r="225" spans="1:21" ht="16.5" customHeight="1" x14ac:dyDescent="0.25">
      <c r="A225" s="102" t="s">
        <v>99</v>
      </c>
      <c r="B225" s="57" t="s">
        <v>397</v>
      </c>
      <c r="C225" s="57" t="s">
        <v>50</v>
      </c>
      <c r="D225" s="59" t="s">
        <v>69</v>
      </c>
      <c r="E225" s="70">
        <v>40563</v>
      </c>
      <c r="F225" s="54">
        <v>1</v>
      </c>
      <c r="G225" s="196">
        <v>47</v>
      </c>
      <c r="H225" s="208">
        <v>166</v>
      </c>
      <c r="O225">
        <v>2011</v>
      </c>
      <c r="S225">
        <f t="shared" si="15"/>
        <v>1905</v>
      </c>
      <c r="T225">
        <f t="shared" si="14"/>
        <v>1905</v>
      </c>
      <c r="U225">
        <v>2011</v>
      </c>
    </row>
    <row r="226" spans="1:21" ht="16.5" customHeight="1" x14ac:dyDescent="0.25">
      <c r="A226" s="102" t="s">
        <v>99</v>
      </c>
      <c r="B226" s="57" t="s">
        <v>279</v>
      </c>
      <c r="C226" s="57" t="s">
        <v>50</v>
      </c>
      <c r="D226" s="59" t="s">
        <v>72</v>
      </c>
      <c r="E226" s="70">
        <v>41410</v>
      </c>
      <c r="F226" s="54">
        <v>1</v>
      </c>
      <c r="G226" s="196">
        <v>5.29</v>
      </c>
      <c r="H226" s="197">
        <v>20.059999999999999</v>
      </c>
      <c r="O226">
        <v>2013</v>
      </c>
      <c r="S226">
        <f t="shared" si="15"/>
        <v>1905</v>
      </c>
      <c r="T226">
        <f t="shared" si="14"/>
        <v>1905</v>
      </c>
      <c r="U226">
        <v>2013</v>
      </c>
    </row>
    <row r="227" spans="1:21" ht="16.5" customHeight="1" x14ac:dyDescent="0.25">
      <c r="A227" s="102" t="s">
        <v>99</v>
      </c>
      <c r="B227" s="57" t="s">
        <v>343</v>
      </c>
      <c r="C227" s="57" t="s">
        <v>50</v>
      </c>
      <c r="D227" s="59" t="s">
        <v>72</v>
      </c>
      <c r="E227" s="70">
        <v>40930</v>
      </c>
      <c r="F227" s="54">
        <v>1</v>
      </c>
      <c r="G227" s="202">
        <v>6</v>
      </c>
      <c r="H227" s="203">
        <v>23.37</v>
      </c>
      <c r="O227">
        <v>2012</v>
      </c>
      <c r="S227">
        <f t="shared" si="15"/>
        <v>1905</v>
      </c>
      <c r="T227">
        <f t="shared" si="14"/>
        <v>1905</v>
      </c>
      <c r="U227">
        <v>2012</v>
      </c>
    </row>
    <row r="228" spans="1:21" ht="16.5" customHeight="1" x14ac:dyDescent="0.25">
      <c r="A228" s="102" t="s">
        <v>99</v>
      </c>
      <c r="B228" s="57" t="s">
        <v>451</v>
      </c>
      <c r="C228" s="57" t="s">
        <v>50</v>
      </c>
      <c r="D228" s="59" t="s">
        <v>72</v>
      </c>
      <c r="E228" s="70">
        <v>41180</v>
      </c>
      <c r="F228" s="54">
        <v>1</v>
      </c>
      <c r="G228" s="219">
        <v>8.44</v>
      </c>
      <c r="H228" s="220">
        <v>69.88</v>
      </c>
      <c r="O228">
        <v>2012</v>
      </c>
      <c r="S228">
        <f t="shared" si="15"/>
        <v>1905</v>
      </c>
      <c r="T228">
        <f t="shared" si="14"/>
        <v>1905</v>
      </c>
      <c r="U228">
        <v>2012</v>
      </c>
    </row>
    <row r="229" spans="1:21" ht="16.5" customHeight="1" x14ac:dyDescent="0.25">
      <c r="A229" s="116" t="s">
        <v>100</v>
      </c>
      <c r="B229" s="66" t="s">
        <v>164</v>
      </c>
      <c r="C229" s="117" t="s">
        <v>41</v>
      </c>
      <c r="D229" s="59" t="s">
        <v>72</v>
      </c>
      <c r="E229" s="95">
        <v>1924</v>
      </c>
      <c r="F229" s="54">
        <v>1</v>
      </c>
      <c r="G229" s="209">
        <v>9.9199999999999997E-2</v>
      </c>
      <c r="H229" s="210">
        <v>0.7</v>
      </c>
      <c r="O229">
        <v>1924</v>
      </c>
      <c r="T229">
        <f t="shared" si="14"/>
        <v>1924</v>
      </c>
      <c r="U229">
        <v>1924</v>
      </c>
    </row>
    <row r="230" spans="1:21" ht="16.5" customHeight="1" x14ac:dyDescent="0.25">
      <c r="A230" s="116" t="s">
        <v>100</v>
      </c>
      <c r="B230" s="66" t="s">
        <v>165</v>
      </c>
      <c r="C230" s="117" t="s">
        <v>41</v>
      </c>
      <c r="D230" s="59" t="s">
        <v>72</v>
      </c>
      <c r="E230" s="95">
        <v>1928</v>
      </c>
      <c r="F230" s="54">
        <v>1</v>
      </c>
      <c r="G230" s="209">
        <v>1.36</v>
      </c>
      <c r="H230" s="210">
        <v>4</v>
      </c>
      <c r="O230">
        <v>1928</v>
      </c>
      <c r="T230">
        <f t="shared" si="14"/>
        <v>1928</v>
      </c>
      <c r="U230">
        <v>1928</v>
      </c>
    </row>
    <row r="231" spans="1:21" ht="16.5" customHeight="1" x14ac:dyDescent="0.25">
      <c r="A231" s="116" t="s">
        <v>100</v>
      </c>
      <c r="B231" s="66" t="s">
        <v>471</v>
      </c>
      <c r="C231" s="117" t="s">
        <v>41</v>
      </c>
      <c r="D231" s="59" t="s">
        <v>72</v>
      </c>
      <c r="E231" s="67">
        <v>1998</v>
      </c>
      <c r="F231" s="54">
        <v>1</v>
      </c>
      <c r="G231" s="200">
        <v>84</v>
      </c>
      <c r="H231" s="201">
        <v>429</v>
      </c>
      <c r="O231">
        <v>1998</v>
      </c>
      <c r="T231">
        <f t="shared" si="14"/>
        <v>1998</v>
      </c>
      <c r="U231">
        <v>1998</v>
      </c>
    </row>
    <row r="232" spans="1:21" ht="16.5" customHeight="1" x14ac:dyDescent="0.25">
      <c r="A232" s="116" t="s">
        <v>100</v>
      </c>
      <c r="B232" s="66" t="s">
        <v>186</v>
      </c>
      <c r="C232" s="117" t="s">
        <v>41</v>
      </c>
      <c r="D232" s="59" t="s">
        <v>69</v>
      </c>
      <c r="E232" s="67">
        <v>2005</v>
      </c>
      <c r="F232" s="54">
        <v>1</v>
      </c>
      <c r="G232" s="200">
        <v>100</v>
      </c>
      <c r="H232" s="201">
        <v>423.5</v>
      </c>
      <c r="O232">
        <v>2005</v>
      </c>
      <c r="T232">
        <f t="shared" si="14"/>
        <v>2005</v>
      </c>
      <c r="U232">
        <v>2005</v>
      </c>
    </row>
    <row r="233" spans="1:21" ht="16.5" customHeight="1" x14ac:dyDescent="0.25">
      <c r="A233" s="116" t="s">
        <v>100</v>
      </c>
      <c r="B233" s="57" t="s">
        <v>681</v>
      </c>
      <c r="C233" s="117" t="s">
        <v>41</v>
      </c>
      <c r="D233" s="59" t="s">
        <v>69</v>
      </c>
      <c r="E233" s="70">
        <v>40634</v>
      </c>
      <c r="F233" s="54">
        <v>1</v>
      </c>
      <c r="G233" s="202">
        <v>27.617999999999999</v>
      </c>
      <c r="H233" s="203">
        <v>94.47</v>
      </c>
      <c r="O233">
        <v>2011</v>
      </c>
      <c r="S233">
        <f t="shared" si="15"/>
        <v>1905</v>
      </c>
      <c r="T233">
        <f t="shared" si="14"/>
        <v>1905</v>
      </c>
      <c r="U233">
        <v>2011</v>
      </c>
    </row>
    <row r="234" spans="1:21" ht="16.5" customHeight="1" x14ac:dyDescent="0.25">
      <c r="A234" s="116" t="s">
        <v>100</v>
      </c>
      <c r="B234" s="57" t="s">
        <v>323</v>
      </c>
      <c r="C234" s="117" t="s">
        <v>41</v>
      </c>
      <c r="D234" s="59" t="s">
        <v>72</v>
      </c>
      <c r="E234" s="60">
        <v>2001</v>
      </c>
      <c r="F234" s="54">
        <v>1</v>
      </c>
      <c r="G234" s="196">
        <v>3.33</v>
      </c>
      <c r="H234" s="197">
        <v>28.03</v>
      </c>
      <c r="O234">
        <v>2001</v>
      </c>
      <c r="T234">
        <f t="shared" si="14"/>
        <v>2001</v>
      </c>
      <c r="U234">
        <v>2001</v>
      </c>
    </row>
    <row r="235" spans="1:21" ht="16.5" customHeight="1" x14ac:dyDescent="0.25">
      <c r="A235" s="116" t="s">
        <v>100</v>
      </c>
      <c r="B235" s="71" t="s">
        <v>371</v>
      </c>
      <c r="C235" s="117" t="s">
        <v>41</v>
      </c>
      <c r="D235" s="59" t="s">
        <v>72</v>
      </c>
      <c r="E235" s="79">
        <v>41663</v>
      </c>
      <c r="F235" s="54">
        <v>1</v>
      </c>
      <c r="G235" s="218">
        <v>0.31</v>
      </c>
      <c r="H235" s="203">
        <v>1.65</v>
      </c>
      <c r="O235">
        <v>2014</v>
      </c>
      <c r="S235">
        <f t="shared" si="15"/>
        <v>1905</v>
      </c>
      <c r="T235">
        <f t="shared" si="14"/>
        <v>1905</v>
      </c>
      <c r="U235">
        <v>2014</v>
      </c>
    </row>
    <row r="236" spans="1:21" ht="16.5" customHeight="1" x14ac:dyDescent="0.25">
      <c r="A236" s="116" t="s">
        <v>100</v>
      </c>
      <c r="B236" s="57" t="s">
        <v>462</v>
      </c>
      <c r="C236" s="117" t="s">
        <v>41</v>
      </c>
      <c r="D236" s="59" t="s">
        <v>69</v>
      </c>
      <c r="E236" s="60">
        <v>2006</v>
      </c>
      <c r="F236" s="54">
        <v>1</v>
      </c>
      <c r="G236" s="196">
        <v>4.17</v>
      </c>
      <c r="H236" s="197">
        <v>27</v>
      </c>
      <c r="O236">
        <v>2006</v>
      </c>
      <c r="T236">
        <f t="shared" si="14"/>
        <v>2006</v>
      </c>
      <c r="U236">
        <v>2006</v>
      </c>
    </row>
    <row r="237" spans="1:21" ht="16.5" customHeight="1" x14ac:dyDescent="0.25">
      <c r="A237" s="116" t="s">
        <v>100</v>
      </c>
      <c r="B237" s="57" t="s">
        <v>547</v>
      </c>
      <c r="C237" s="117" t="s">
        <v>41</v>
      </c>
      <c r="D237" s="59" t="s">
        <v>576</v>
      </c>
      <c r="E237" s="70">
        <v>41761</v>
      </c>
      <c r="F237" s="54">
        <v>1</v>
      </c>
      <c r="G237" s="196">
        <v>17.579999999999998</v>
      </c>
      <c r="H237" s="197">
        <v>89.56</v>
      </c>
      <c r="O237">
        <v>2014</v>
      </c>
      <c r="S237">
        <f t="shared" si="15"/>
        <v>1905</v>
      </c>
      <c r="T237">
        <f t="shared" si="14"/>
        <v>1905</v>
      </c>
      <c r="U237">
        <v>2014</v>
      </c>
    </row>
    <row r="238" spans="1:21" ht="16.5" customHeight="1" x14ac:dyDescent="0.25">
      <c r="A238" s="116" t="s">
        <v>100</v>
      </c>
      <c r="B238" s="66" t="s">
        <v>682</v>
      </c>
      <c r="C238" s="117" t="s">
        <v>41</v>
      </c>
      <c r="D238" s="59" t="s">
        <v>69</v>
      </c>
      <c r="E238" s="134">
        <v>42124</v>
      </c>
      <c r="F238" s="54">
        <v>1</v>
      </c>
      <c r="G238" s="200">
        <v>11.243</v>
      </c>
      <c r="H238" s="201">
        <v>35</v>
      </c>
      <c r="O238">
        <v>2015</v>
      </c>
      <c r="S238">
        <f t="shared" si="15"/>
        <v>1905</v>
      </c>
      <c r="T238">
        <f t="shared" si="14"/>
        <v>1905</v>
      </c>
      <c r="U238">
        <v>2015</v>
      </c>
    </row>
    <row r="239" spans="1:21" ht="16.5" customHeight="1" x14ac:dyDescent="0.25">
      <c r="A239" s="116" t="s">
        <v>101</v>
      </c>
      <c r="B239" s="66" t="s">
        <v>163</v>
      </c>
      <c r="C239" s="117" t="s">
        <v>59</v>
      </c>
      <c r="D239" s="59" t="s">
        <v>72</v>
      </c>
      <c r="E239" s="67">
        <v>1961</v>
      </c>
      <c r="F239" s="54">
        <v>1</v>
      </c>
      <c r="G239" s="200">
        <v>6.78</v>
      </c>
      <c r="H239" s="201">
        <v>50</v>
      </c>
      <c r="O239">
        <v>1961</v>
      </c>
      <c r="T239">
        <f t="shared" si="14"/>
        <v>1961</v>
      </c>
      <c r="U239">
        <v>1961</v>
      </c>
    </row>
    <row r="240" spans="1:21" ht="16.5" customHeight="1" x14ac:dyDescent="0.25">
      <c r="A240" s="116" t="s">
        <v>101</v>
      </c>
      <c r="B240" s="66" t="s">
        <v>191</v>
      </c>
      <c r="C240" s="117" t="s">
        <v>59</v>
      </c>
      <c r="D240" s="59" t="s">
        <v>72</v>
      </c>
      <c r="E240" s="67">
        <v>1999</v>
      </c>
      <c r="F240" s="54">
        <v>1</v>
      </c>
      <c r="G240" s="221">
        <v>2.1259999999999999</v>
      </c>
      <c r="H240" s="222">
        <v>11.435</v>
      </c>
      <c r="O240">
        <v>1999</v>
      </c>
      <c r="T240">
        <f t="shared" si="14"/>
        <v>1999</v>
      </c>
      <c r="U240">
        <v>1999</v>
      </c>
    </row>
    <row r="241" spans="1:21" ht="16.5" customHeight="1" x14ac:dyDescent="0.25">
      <c r="A241" s="116" t="s">
        <v>101</v>
      </c>
      <c r="B241" s="66" t="s">
        <v>192</v>
      </c>
      <c r="C241" s="117" t="s">
        <v>59</v>
      </c>
      <c r="D241" s="59" t="s">
        <v>72</v>
      </c>
      <c r="E241" s="67">
        <v>2000</v>
      </c>
      <c r="F241" s="54">
        <v>1</v>
      </c>
      <c r="G241" s="200">
        <v>2.4980000000000002</v>
      </c>
      <c r="H241" s="201">
        <v>11.307</v>
      </c>
      <c r="O241">
        <v>2000</v>
      </c>
      <c r="T241">
        <f t="shared" si="14"/>
        <v>2000</v>
      </c>
      <c r="U241">
        <v>2000</v>
      </c>
    </row>
    <row r="242" spans="1:21" ht="16.5" customHeight="1" x14ac:dyDescent="0.25">
      <c r="A242" s="116" t="s">
        <v>101</v>
      </c>
      <c r="B242" s="66" t="s">
        <v>475</v>
      </c>
      <c r="C242" s="117" t="s">
        <v>59</v>
      </c>
      <c r="D242" s="59" t="s">
        <v>72</v>
      </c>
      <c r="E242" s="60">
        <v>2007</v>
      </c>
      <c r="F242" s="54">
        <v>1</v>
      </c>
      <c r="G242" s="196">
        <f>4.082+0.47</f>
        <v>4.5519999999999996</v>
      </c>
      <c r="H242" s="197">
        <v>24.306999999999999</v>
      </c>
      <c r="O242">
        <v>2007</v>
      </c>
      <c r="T242">
        <f t="shared" si="14"/>
        <v>2007</v>
      </c>
      <c r="U242">
        <v>2007</v>
      </c>
    </row>
    <row r="243" spans="1:21" ht="16.5" customHeight="1" x14ac:dyDescent="0.25">
      <c r="A243" s="116" t="s">
        <v>101</v>
      </c>
      <c r="B243" s="66" t="s">
        <v>476</v>
      </c>
      <c r="C243" s="117" t="s">
        <v>59</v>
      </c>
      <c r="D243" s="59" t="s">
        <v>72</v>
      </c>
      <c r="E243" s="128">
        <v>2007</v>
      </c>
      <c r="F243" s="54">
        <v>1</v>
      </c>
      <c r="G243" s="218">
        <v>3.69</v>
      </c>
      <c r="H243" s="208">
        <v>23.103999999999999</v>
      </c>
      <c r="O243">
        <v>2007</v>
      </c>
      <c r="T243">
        <f t="shared" si="14"/>
        <v>2007</v>
      </c>
      <c r="U243">
        <v>2007</v>
      </c>
    </row>
    <row r="244" spans="1:21" ht="16.5" customHeight="1" x14ac:dyDescent="0.25">
      <c r="A244" s="116" t="s">
        <v>101</v>
      </c>
      <c r="B244" s="66" t="s">
        <v>477</v>
      </c>
      <c r="C244" s="117" t="s">
        <v>59</v>
      </c>
      <c r="D244" s="59" t="s">
        <v>72</v>
      </c>
      <c r="E244" s="128">
        <v>2009</v>
      </c>
      <c r="F244" s="54">
        <v>1</v>
      </c>
      <c r="G244" s="218">
        <v>1.05</v>
      </c>
      <c r="H244" s="197">
        <v>4</v>
      </c>
      <c r="O244">
        <v>2009</v>
      </c>
      <c r="T244">
        <f t="shared" si="14"/>
        <v>2009</v>
      </c>
      <c r="U244">
        <v>2009</v>
      </c>
    </row>
    <row r="245" spans="1:21" ht="16.5" customHeight="1" x14ac:dyDescent="0.25">
      <c r="A245" s="116" t="s">
        <v>101</v>
      </c>
      <c r="B245" s="66" t="s">
        <v>478</v>
      </c>
      <c r="C245" s="117" t="s">
        <v>59</v>
      </c>
      <c r="D245" s="59" t="s">
        <v>72</v>
      </c>
      <c r="E245" s="128">
        <v>2007</v>
      </c>
      <c r="F245" s="54">
        <v>1</v>
      </c>
      <c r="G245" s="218">
        <f>2*2.008</f>
        <v>4.016</v>
      </c>
      <c r="H245" s="208">
        <v>25.16</v>
      </c>
      <c r="O245">
        <v>2007</v>
      </c>
      <c r="T245">
        <f t="shared" si="14"/>
        <v>2007</v>
      </c>
      <c r="U245">
        <v>2007</v>
      </c>
    </row>
    <row r="246" spans="1:21" ht="16.5" customHeight="1" x14ac:dyDescent="0.25">
      <c r="A246" s="116" t="s">
        <v>101</v>
      </c>
      <c r="B246" s="66" t="s">
        <v>479</v>
      </c>
      <c r="C246" s="117" t="s">
        <v>59</v>
      </c>
      <c r="D246" s="59" t="s">
        <v>72</v>
      </c>
      <c r="E246" s="128">
        <v>2009</v>
      </c>
      <c r="F246" s="54">
        <v>1</v>
      </c>
      <c r="G246" s="218">
        <v>5.7140000000000004</v>
      </c>
      <c r="H246" s="208">
        <v>25</v>
      </c>
      <c r="O246">
        <v>2009</v>
      </c>
      <c r="T246">
        <f t="shared" si="14"/>
        <v>2009</v>
      </c>
      <c r="U246">
        <v>2009</v>
      </c>
    </row>
    <row r="247" spans="1:21" ht="16.5" customHeight="1" x14ac:dyDescent="0.25">
      <c r="A247" s="116" t="s">
        <v>101</v>
      </c>
      <c r="B247" s="71" t="s">
        <v>413</v>
      </c>
      <c r="C247" s="117" t="s">
        <v>59</v>
      </c>
      <c r="D247" s="59" t="s">
        <v>69</v>
      </c>
      <c r="E247" s="70">
        <v>41485</v>
      </c>
      <c r="F247" s="54">
        <v>1</v>
      </c>
      <c r="G247" s="196">
        <v>25</v>
      </c>
      <c r="H247" s="197">
        <v>80</v>
      </c>
      <c r="O247">
        <v>2013</v>
      </c>
      <c r="S247">
        <f t="shared" si="15"/>
        <v>1905</v>
      </c>
      <c r="T247">
        <f t="shared" si="14"/>
        <v>1905</v>
      </c>
      <c r="U247">
        <v>2013</v>
      </c>
    </row>
    <row r="248" spans="1:21" ht="16.5" customHeight="1" x14ac:dyDescent="0.25">
      <c r="A248" s="116" t="s">
        <v>101</v>
      </c>
      <c r="B248" s="71" t="s">
        <v>238</v>
      </c>
      <c r="C248" s="117" t="s">
        <v>59</v>
      </c>
      <c r="D248" s="59" t="s">
        <v>72</v>
      </c>
      <c r="E248" s="70">
        <v>41313</v>
      </c>
      <c r="F248" s="54">
        <v>1</v>
      </c>
      <c r="G248" s="196">
        <v>19.03</v>
      </c>
      <c r="H248" s="197">
        <v>70</v>
      </c>
      <c r="O248">
        <v>2013</v>
      </c>
      <c r="S248">
        <f t="shared" si="15"/>
        <v>1905</v>
      </c>
      <c r="T248">
        <f t="shared" si="14"/>
        <v>1905</v>
      </c>
      <c r="U248">
        <v>2013</v>
      </c>
    </row>
    <row r="249" spans="1:21" ht="16.5" customHeight="1" x14ac:dyDescent="0.25">
      <c r="A249" s="116" t="s">
        <v>101</v>
      </c>
      <c r="B249" s="57" t="s">
        <v>197</v>
      </c>
      <c r="C249" s="117" t="s">
        <v>59</v>
      </c>
      <c r="D249" s="59" t="s">
        <v>72</v>
      </c>
      <c r="E249" s="128">
        <v>2009</v>
      </c>
      <c r="F249" s="54">
        <v>1</v>
      </c>
      <c r="G249" s="218">
        <v>63</v>
      </c>
      <c r="H249" s="208">
        <v>330</v>
      </c>
      <c r="O249">
        <v>2009</v>
      </c>
      <c r="T249">
        <f t="shared" si="14"/>
        <v>2009</v>
      </c>
      <c r="U249">
        <v>2009</v>
      </c>
    </row>
    <row r="250" spans="1:21" ht="16.5" customHeight="1" x14ac:dyDescent="0.25">
      <c r="A250" s="116" t="s">
        <v>101</v>
      </c>
      <c r="B250" s="57" t="s">
        <v>521</v>
      </c>
      <c r="C250" s="117" t="s">
        <v>59</v>
      </c>
      <c r="D250" s="59" t="s">
        <v>69</v>
      </c>
      <c r="E250" s="60">
        <f>E249</f>
        <v>2009</v>
      </c>
      <c r="F250" s="54">
        <v>1</v>
      </c>
      <c r="G250" s="196">
        <v>8.68</v>
      </c>
      <c r="H250" s="208">
        <v>41</v>
      </c>
      <c r="O250">
        <v>2009</v>
      </c>
      <c r="T250">
        <f t="shared" si="14"/>
        <v>2009</v>
      </c>
      <c r="U250">
        <v>2009</v>
      </c>
    </row>
    <row r="251" spans="1:21" ht="16.5" customHeight="1" x14ac:dyDescent="0.25">
      <c r="A251" s="116" t="s">
        <v>101</v>
      </c>
      <c r="B251" s="71" t="s">
        <v>337</v>
      </c>
      <c r="C251" s="117" t="s">
        <v>59</v>
      </c>
      <c r="D251" s="59" t="s">
        <v>72</v>
      </c>
      <c r="E251" s="70">
        <v>40991</v>
      </c>
      <c r="F251" s="54">
        <v>1</v>
      </c>
      <c r="G251" s="196">
        <v>6.56</v>
      </c>
      <c r="H251" s="197">
        <v>23.36</v>
      </c>
      <c r="O251">
        <v>2012</v>
      </c>
      <c r="S251">
        <f t="shared" si="15"/>
        <v>1905</v>
      </c>
      <c r="T251">
        <f t="shared" si="14"/>
        <v>1905</v>
      </c>
      <c r="U251">
        <v>2012</v>
      </c>
    </row>
    <row r="252" spans="1:21" ht="16.5" customHeight="1" x14ac:dyDescent="0.25">
      <c r="A252" s="116" t="s">
        <v>101</v>
      </c>
      <c r="B252" s="57" t="s">
        <v>342</v>
      </c>
      <c r="C252" s="117" t="s">
        <v>59</v>
      </c>
      <c r="D252" s="59" t="s">
        <v>72</v>
      </c>
      <c r="E252" s="70">
        <v>40669</v>
      </c>
      <c r="F252" s="54">
        <v>1</v>
      </c>
      <c r="G252" s="202">
        <v>25.49</v>
      </c>
      <c r="H252" s="203">
        <v>101.49</v>
      </c>
      <c r="O252">
        <v>2011</v>
      </c>
      <c r="S252">
        <f t="shared" si="15"/>
        <v>1905</v>
      </c>
      <c r="T252">
        <f t="shared" si="14"/>
        <v>1905</v>
      </c>
      <c r="U252">
        <v>2011</v>
      </c>
    </row>
    <row r="253" spans="1:21" ht="16.5" customHeight="1" x14ac:dyDescent="0.25">
      <c r="A253" s="116" t="s">
        <v>101</v>
      </c>
      <c r="B253" s="57" t="s">
        <v>365</v>
      </c>
      <c r="C253" s="117" t="s">
        <v>59</v>
      </c>
      <c r="D253" s="59" t="s">
        <v>72</v>
      </c>
      <c r="E253" s="79">
        <v>40728</v>
      </c>
      <c r="F253" s="54">
        <v>1</v>
      </c>
      <c r="G253" s="202">
        <v>1.605</v>
      </c>
      <c r="H253" s="203">
        <v>7.8609999999999998</v>
      </c>
      <c r="O253">
        <v>2011</v>
      </c>
      <c r="S253">
        <f t="shared" si="15"/>
        <v>1905</v>
      </c>
      <c r="T253">
        <f t="shared" si="14"/>
        <v>1905</v>
      </c>
      <c r="U253">
        <v>2011</v>
      </c>
    </row>
    <row r="254" spans="1:21" ht="16.5" customHeight="1" x14ac:dyDescent="0.25">
      <c r="A254" s="116" t="s">
        <v>101</v>
      </c>
      <c r="B254" s="57" t="s">
        <v>381</v>
      </c>
      <c r="C254" s="117" t="s">
        <v>59</v>
      </c>
      <c r="D254" s="59" t="s">
        <v>72</v>
      </c>
      <c r="E254" s="128">
        <v>2009</v>
      </c>
      <c r="F254" s="54">
        <v>1</v>
      </c>
      <c r="G254" s="218">
        <v>14.000999999999999</v>
      </c>
      <c r="H254" s="208">
        <v>56.16</v>
      </c>
      <c r="O254">
        <v>2009</v>
      </c>
      <c r="T254">
        <f t="shared" si="14"/>
        <v>2009</v>
      </c>
      <c r="U254">
        <v>2009</v>
      </c>
    </row>
    <row r="255" spans="1:21" ht="16.5" customHeight="1" x14ac:dyDescent="0.25">
      <c r="A255" s="116" t="s">
        <v>101</v>
      </c>
      <c r="B255" s="57" t="s">
        <v>551</v>
      </c>
      <c r="C255" s="117" t="s">
        <v>59</v>
      </c>
      <c r="D255" s="59" t="s">
        <v>576</v>
      </c>
      <c r="E255" s="70">
        <v>41963</v>
      </c>
      <c r="F255" s="54">
        <v>1</v>
      </c>
      <c r="G255" s="196">
        <v>7.52</v>
      </c>
      <c r="H255" s="197">
        <v>19.669</v>
      </c>
      <c r="O255">
        <v>2014</v>
      </c>
      <c r="S255">
        <f t="shared" si="15"/>
        <v>1905</v>
      </c>
      <c r="T255">
        <f t="shared" si="14"/>
        <v>1905</v>
      </c>
      <c r="U255">
        <v>2014</v>
      </c>
    </row>
    <row r="256" spans="1:21" ht="16.5" customHeight="1" x14ac:dyDescent="0.25">
      <c r="A256" s="116" t="s">
        <v>101</v>
      </c>
      <c r="B256" s="57" t="s">
        <v>552</v>
      </c>
      <c r="C256" s="117" t="s">
        <v>59</v>
      </c>
      <c r="D256" s="59" t="s">
        <v>576</v>
      </c>
      <c r="E256" s="70">
        <v>41704</v>
      </c>
      <c r="F256" s="54">
        <v>1</v>
      </c>
      <c r="G256" s="196">
        <v>8.9700000000000006</v>
      </c>
      <c r="H256" s="197">
        <v>25.913</v>
      </c>
      <c r="O256">
        <v>2014</v>
      </c>
      <c r="S256">
        <f t="shared" si="15"/>
        <v>1905</v>
      </c>
      <c r="T256">
        <f t="shared" si="14"/>
        <v>1905</v>
      </c>
      <c r="U256">
        <v>2014</v>
      </c>
    </row>
    <row r="257" spans="1:21" ht="16.5" customHeight="1" x14ac:dyDescent="0.25">
      <c r="A257" s="116" t="s">
        <v>101</v>
      </c>
      <c r="B257" s="57" t="s">
        <v>568</v>
      </c>
      <c r="C257" s="117" t="s">
        <v>59</v>
      </c>
      <c r="D257" s="59" t="s">
        <v>576</v>
      </c>
      <c r="E257" s="70">
        <v>41957</v>
      </c>
      <c r="F257" s="54">
        <v>1</v>
      </c>
      <c r="G257" s="196">
        <v>19.09</v>
      </c>
      <c r="H257" s="197">
        <v>73.790000000000006</v>
      </c>
      <c r="O257">
        <v>2014</v>
      </c>
      <c r="S257">
        <f t="shared" si="15"/>
        <v>1905</v>
      </c>
      <c r="T257">
        <f t="shared" si="14"/>
        <v>1905</v>
      </c>
      <c r="U257">
        <v>2014</v>
      </c>
    </row>
    <row r="258" spans="1:21" ht="16.5" customHeight="1" x14ac:dyDescent="0.25">
      <c r="A258" s="116" t="s">
        <v>101</v>
      </c>
      <c r="B258" s="57" t="s">
        <v>683</v>
      </c>
      <c r="C258" s="117" t="s">
        <v>59</v>
      </c>
      <c r="D258" s="59" t="s">
        <v>72</v>
      </c>
      <c r="E258" s="134">
        <v>42187</v>
      </c>
      <c r="F258" s="54">
        <v>1</v>
      </c>
      <c r="G258" s="196">
        <v>5.14</v>
      </c>
      <c r="H258" s="197">
        <v>17.5</v>
      </c>
      <c r="O258">
        <v>2015</v>
      </c>
      <c r="S258">
        <f t="shared" si="15"/>
        <v>1905</v>
      </c>
      <c r="T258">
        <f t="shared" si="14"/>
        <v>1905</v>
      </c>
      <c r="U258">
        <v>2015</v>
      </c>
    </row>
    <row r="259" spans="1:21" ht="16.5" customHeight="1" x14ac:dyDescent="0.25">
      <c r="A259" s="116" t="s">
        <v>101</v>
      </c>
      <c r="B259" s="57" t="s">
        <v>684</v>
      </c>
      <c r="C259" s="117" t="s">
        <v>59</v>
      </c>
      <c r="D259" s="59" t="s">
        <v>72</v>
      </c>
      <c r="E259" s="134">
        <v>42082</v>
      </c>
      <c r="F259" s="54">
        <v>1</v>
      </c>
      <c r="G259" s="196">
        <v>5.64</v>
      </c>
      <c r="H259" s="197">
        <v>14.41</v>
      </c>
      <c r="O259">
        <v>2015</v>
      </c>
      <c r="S259">
        <f t="shared" si="15"/>
        <v>1905</v>
      </c>
      <c r="T259">
        <f t="shared" ref="T259:T322" si="16">IF(LEN(S259)&lt;2,O259,S259)</f>
        <v>1905</v>
      </c>
      <c r="U259">
        <v>2015</v>
      </c>
    </row>
    <row r="260" spans="1:21" ht="16.5" customHeight="1" x14ac:dyDescent="0.25">
      <c r="A260" s="116" t="s">
        <v>101</v>
      </c>
      <c r="B260" s="57" t="s">
        <v>685</v>
      </c>
      <c r="C260" s="117" t="s">
        <v>59</v>
      </c>
      <c r="D260" s="59" t="s">
        <v>72</v>
      </c>
      <c r="E260" s="118">
        <v>1957</v>
      </c>
      <c r="F260" s="54">
        <v>1</v>
      </c>
      <c r="G260" s="196">
        <v>0.2</v>
      </c>
      <c r="H260" s="197">
        <v>0.5</v>
      </c>
      <c r="O260">
        <v>1957</v>
      </c>
      <c r="T260">
        <f t="shared" si="16"/>
        <v>1957</v>
      </c>
      <c r="U260">
        <v>1957</v>
      </c>
    </row>
    <row r="261" spans="1:21" ht="16.5" customHeight="1" x14ac:dyDescent="0.25">
      <c r="A261" s="116" t="s">
        <v>101</v>
      </c>
      <c r="B261" s="57" t="s">
        <v>746</v>
      </c>
      <c r="C261" s="117" t="s">
        <v>59</v>
      </c>
      <c r="D261" s="59" t="s">
        <v>72</v>
      </c>
      <c r="E261" s="118">
        <v>2016</v>
      </c>
      <c r="F261" s="54">
        <v>1</v>
      </c>
      <c r="G261" s="196">
        <v>6.77</v>
      </c>
      <c r="H261" s="197">
        <v>16.62</v>
      </c>
      <c r="O261">
        <v>2016</v>
      </c>
      <c r="T261">
        <f t="shared" si="16"/>
        <v>2016</v>
      </c>
      <c r="U261">
        <v>2016</v>
      </c>
    </row>
    <row r="262" spans="1:21" ht="16.5" customHeight="1" x14ac:dyDescent="0.25">
      <c r="A262" s="116" t="s">
        <v>694</v>
      </c>
      <c r="B262" s="57" t="s">
        <v>271</v>
      </c>
      <c r="C262" s="117" t="s">
        <v>695</v>
      </c>
      <c r="D262" s="59" t="s">
        <v>72</v>
      </c>
      <c r="E262" s="70">
        <v>40709</v>
      </c>
      <c r="F262" s="54">
        <v>1</v>
      </c>
      <c r="G262" s="196">
        <v>2.8690000000000002</v>
      </c>
      <c r="H262" s="197">
        <v>13.2</v>
      </c>
      <c r="O262">
        <v>2011</v>
      </c>
      <c r="S262">
        <f t="shared" si="15"/>
        <v>1905</v>
      </c>
      <c r="T262">
        <f t="shared" si="16"/>
        <v>1905</v>
      </c>
      <c r="U262">
        <v>2011</v>
      </c>
    </row>
    <row r="263" spans="1:21" ht="16.5" customHeight="1" x14ac:dyDescent="0.25">
      <c r="A263" s="137" t="s">
        <v>102</v>
      </c>
      <c r="B263" s="57" t="s">
        <v>359</v>
      </c>
      <c r="C263" s="71" t="s">
        <v>64</v>
      </c>
      <c r="D263" s="59" t="s">
        <v>72</v>
      </c>
      <c r="E263" s="79">
        <v>40704</v>
      </c>
      <c r="F263" s="54">
        <v>1</v>
      </c>
      <c r="G263" s="202">
        <v>33</v>
      </c>
      <c r="H263" s="203">
        <v>141</v>
      </c>
      <c r="O263">
        <v>2011</v>
      </c>
      <c r="S263">
        <f t="shared" si="15"/>
        <v>1905</v>
      </c>
      <c r="T263">
        <f t="shared" si="16"/>
        <v>1905</v>
      </c>
      <c r="U263">
        <v>2011</v>
      </c>
    </row>
    <row r="264" spans="1:21" ht="16.5" customHeight="1" x14ac:dyDescent="0.25">
      <c r="A264" s="137" t="s">
        <v>102</v>
      </c>
      <c r="B264" s="57" t="s">
        <v>686</v>
      </c>
      <c r="C264" s="71" t="s">
        <v>64</v>
      </c>
      <c r="D264" s="59" t="s">
        <v>72</v>
      </c>
      <c r="E264" s="79">
        <v>42250</v>
      </c>
      <c r="F264" s="54">
        <v>1</v>
      </c>
      <c r="G264" s="202">
        <v>1.343</v>
      </c>
      <c r="H264" s="203">
        <v>6</v>
      </c>
      <c r="O264">
        <v>2015</v>
      </c>
      <c r="S264">
        <f t="shared" si="15"/>
        <v>1905</v>
      </c>
      <c r="T264">
        <f t="shared" si="16"/>
        <v>1905</v>
      </c>
      <c r="U264">
        <v>2015</v>
      </c>
    </row>
    <row r="265" spans="1:21" ht="16.5" customHeight="1" x14ac:dyDescent="0.25">
      <c r="A265" s="137" t="s">
        <v>102</v>
      </c>
      <c r="B265" s="57" t="s">
        <v>747</v>
      </c>
      <c r="C265" s="71" t="s">
        <v>64</v>
      </c>
      <c r="D265" s="59" t="s">
        <v>72</v>
      </c>
      <c r="E265" s="181">
        <v>2016</v>
      </c>
      <c r="F265" s="54">
        <v>1</v>
      </c>
      <c r="G265" s="202">
        <v>10.56</v>
      </c>
      <c r="H265" s="203">
        <v>34.42</v>
      </c>
      <c r="O265">
        <v>2016</v>
      </c>
      <c r="T265">
        <f t="shared" si="16"/>
        <v>2016</v>
      </c>
      <c r="U265">
        <v>2016</v>
      </c>
    </row>
    <row r="266" spans="1:21" ht="16.5" customHeight="1" x14ac:dyDescent="0.25">
      <c r="A266" s="102" t="s">
        <v>132</v>
      </c>
      <c r="B266" s="57" t="s">
        <v>532</v>
      </c>
      <c r="C266" s="57" t="s">
        <v>37</v>
      </c>
      <c r="D266" s="59" t="s">
        <v>72</v>
      </c>
      <c r="E266" s="60">
        <v>2009</v>
      </c>
      <c r="F266" s="54">
        <v>1</v>
      </c>
      <c r="G266" s="218">
        <v>14.835000000000001</v>
      </c>
      <c r="H266" s="208">
        <v>56.89</v>
      </c>
      <c r="O266">
        <v>2009</v>
      </c>
      <c r="T266">
        <f t="shared" si="16"/>
        <v>2009</v>
      </c>
      <c r="U266">
        <v>2009</v>
      </c>
    </row>
    <row r="267" spans="1:21" ht="16.5" customHeight="1" x14ac:dyDescent="0.25">
      <c r="A267" s="116" t="s">
        <v>132</v>
      </c>
      <c r="B267" s="57" t="s">
        <v>553</v>
      </c>
      <c r="C267" s="117" t="s">
        <v>37</v>
      </c>
      <c r="D267" s="59" t="s">
        <v>576</v>
      </c>
      <c r="E267" s="70">
        <v>41985</v>
      </c>
      <c r="F267" s="54">
        <v>1</v>
      </c>
      <c r="G267" s="196">
        <v>35.186</v>
      </c>
      <c r="H267" s="197">
        <v>110</v>
      </c>
      <c r="O267">
        <v>2014</v>
      </c>
      <c r="S267">
        <f t="shared" si="15"/>
        <v>1905</v>
      </c>
      <c r="T267">
        <f t="shared" si="16"/>
        <v>1905</v>
      </c>
      <c r="U267">
        <v>2014</v>
      </c>
    </row>
    <row r="268" spans="1:21" ht="16.5" customHeight="1" x14ac:dyDescent="0.25">
      <c r="A268" s="116" t="s">
        <v>132</v>
      </c>
      <c r="B268" s="57" t="s">
        <v>561</v>
      </c>
      <c r="C268" s="117" t="s">
        <v>37</v>
      </c>
      <c r="D268" s="59" t="s">
        <v>576</v>
      </c>
      <c r="E268" s="70">
        <v>41957</v>
      </c>
      <c r="F268" s="54">
        <v>1</v>
      </c>
      <c r="G268" s="196">
        <v>21.315000000000001</v>
      </c>
      <c r="H268" s="197">
        <v>83.54</v>
      </c>
      <c r="O268">
        <v>2014</v>
      </c>
      <c r="S268">
        <f t="shared" si="15"/>
        <v>1905</v>
      </c>
      <c r="T268">
        <f t="shared" si="16"/>
        <v>1905</v>
      </c>
      <c r="U268">
        <v>2014</v>
      </c>
    </row>
    <row r="269" spans="1:21" ht="16.5" customHeight="1" x14ac:dyDescent="0.25">
      <c r="A269" s="112" t="s">
        <v>133</v>
      </c>
      <c r="B269" s="66" t="s">
        <v>175</v>
      </c>
      <c r="C269" s="59" t="s">
        <v>12</v>
      </c>
      <c r="D269" s="59" t="s">
        <v>72</v>
      </c>
      <c r="E269" s="95">
        <v>1950</v>
      </c>
      <c r="F269" s="54">
        <v>1</v>
      </c>
      <c r="G269" s="209">
        <v>0.46400000000000002</v>
      </c>
      <c r="H269" s="210">
        <v>2.5</v>
      </c>
      <c r="O269">
        <v>1950</v>
      </c>
      <c r="T269">
        <f t="shared" si="16"/>
        <v>1950</v>
      </c>
      <c r="U269">
        <v>1950</v>
      </c>
    </row>
    <row r="270" spans="1:21" ht="16.5" customHeight="1" x14ac:dyDescent="0.25">
      <c r="A270" s="112" t="s">
        <v>133</v>
      </c>
      <c r="B270" s="57" t="s">
        <v>214</v>
      </c>
      <c r="C270" s="59" t="s">
        <v>12</v>
      </c>
      <c r="D270" s="59" t="s">
        <v>72</v>
      </c>
      <c r="E270" s="60">
        <v>2010</v>
      </c>
      <c r="F270" s="54">
        <v>1</v>
      </c>
      <c r="G270" s="196">
        <v>6.85</v>
      </c>
      <c r="H270" s="197">
        <v>21.5</v>
      </c>
      <c r="O270">
        <v>2010</v>
      </c>
      <c r="T270">
        <f t="shared" si="16"/>
        <v>2010</v>
      </c>
      <c r="U270">
        <v>2010</v>
      </c>
    </row>
    <row r="271" spans="1:21" ht="16.5" customHeight="1" x14ac:dyDescent="0.25">
      <c r="A271" s="154" t="s">
        <v>133</v>
      </c>
      <c r="B271" s="83" t="s">
        <v>781</v>
      </c>
      <c r="C271" s="85" t="s">
        <v>12</v>
      </c>
      <c r="D271" s="85" t="s">
        <v>72</v>
      </c>
      <c r="E271" s="86">
        <v>43031</v>
      </c>
      <c r="F271" s="87">
        <v>1</v>
      </c>
      <c r="G271" s="198">
        <v>19.559999999999999</v>
      </c>
      <c r="H271" s="199">
        <v>58.68</v>
      </c>
      <c r="O271">
        <v>2017</v>
      </c>
      <c r="S271">
        <f t="shared" si="15"/>
        <v>1905</v>
      </c>
      <c r="T271">
        <f t="shared" si="16"/>
        <v>1905</v>
      </c>
      <c r="U271">
        <v>2017</v>
      </c>
    </row>
    <row r="272" spans="1:21" ht="16.5" customHeight="1" x14ac:dyDescent="0.25">
      <c r="A272" s="137" t="s">
        <v>103</v>
      </c>
      <c r="B272" s="71" t="s">
        <v>204</v>
      </c>
      <c r="C272" s="71" t="s">
        <v>40</v>
      </c>
      <c r="D272" s="59" t="s">
        <v>72</v>
      </c>
      <c r="E272" s="70">
        <v>41319</v>
      </c>
      <c r="F272" s="54">
        <v>1</v>
      </c>
      <c r="G272" s="202">
        <v>4.4000000000000004</v>
      </c>
      <c r="H272" s="203">
        <v>14.41</v>
      </c>
      <c r="O272">
        <v>2013</v>
      </c>
      <c r="S272">
        <f t="shared" si="15"/>
        <v>1905</v>
      </c>
      <c r="T272">
        <f t="shared" si="16"/>
        <v>1905</v>
      </c>
      <c r="U272">
        <v>2013</v>
      </c>
    </row>
    <row r="273" spans="1:21" ht="16.5" customHeight="1" x14ac:dyDescent="0.25">
      <c r="A273" s="137" t="s">
        <v>103</v>
      </c>
      <c r="B273" s="57" t="s">
        <v>220</v>
      </c>
      <c r="C273" s="71" t="s">
        <v>40</v>
      </c>
      <c r="D273" s="59" t="s">
        <v>72</v>
      </c>
      <c r="E273" s="70">
        <v>41535</v>
      </c>
      <c r="F273" s="54">
        <v>1</v>
      </c>
      <c r="G273" s="218">
        <v>5.82</v>
      </c>
      <c r="H273" s="208">
        <v>23.58</v>
      </c>
      <c r="O273">
        <v>2013</v>
      </c>
      <c r="S273">
        <f t="shared" ref="S273:S336" si="17">YEAR(O273)</f>
        <v>1905</v>
      </c>
      <c r="T273">
        <f t="shared" si="16"/>
        <v>1905</v>
      </c>
      <c r="U273">
        <v>2013</v>
      </c>
    </row>
    <row r="274" spans="1:21" ht="16.5" customHeight="1" x14ac:dyDescent="0.25">
      <c r="A274" s="137" t="s">
        <v>103</v>
      </c>
      <c r="B274" s="57" t="s">
        <v>375</v>
      </c>
      <c r="C274" s="71" t="s">
        <v>40</v>
      </c>
      <c r="D274" s="59" t="s">
        <v>72</v>
      </c>
      <c r="E274" s="79">
        <v>41033</v>
      </c>
      <c r="F274" s="54">
        <v>1</v>
      </c>
      <c r="G274" s="202">
        <v>5.8</v>
      </c>
      <c r="H274" s="203">
        <v>14</v>
      </c>
      <c r="O274">
        <v>2012</v>
      </c>
      <c r="S274">
        <f t="shared" si="17"/>
        <v>1905</v>
      </c>
      <c r="T274">
        <f t="shared" si="16"/>
        <v>1905</v>
      </c>
      <c r="U274">
        <v>2012</v>
      </c>
    </row>
    <row r="275" spans="1:21" ht="16.5" customHeight="1" x14ac:dyDescent="0.25">
      <c r="A275" s="116" t="s">
        <v>103</v>
      </c>
      <c r="B275" s="57" t="s">
        <v>571</v>
      </c>
      <c r="C275" s="117" t="s">
        <v>40</v>
      </c>
      <c r="D275" s="59" t="s">
        <v>576</v>
      </c>
      <c r="E275" s="70">
        <v>41775</v>
      </c>
      <c r="F275" s="54">
        <v>1</v>
      </c>
      <c r="G275" s="196">
        <v>5.4219999999999997</v>
      </c>
      <c r="H275" s="197">
        <v>18.61</v>
      </c>
      <c r="O275">
        <v>2014</v>
      </c>
      <c r="S275">
        <f t="shared" si="17"/>
        <v>1905</v>
      </c>
      <c r="T275">
        <f t="shared" si="16"/>
        <v>1905</v>
      </c>
      <c r="U275">
        <v>2014</v>
      </c>
    </row>
    <row r="276" spans="1:21" ht="16.5" customHeight="1" x14ac:dyDescent="0.25">
      <c r="A276" s="116" t="s">
        <v>103</v>
      </c>
      <c r="B276" s="57" t="s">
        <v>687</v>
      </c>
      <c r="C276" s="117" t="s">
        <v>40</v>
      </c>
      <c r="D276" s="59" t="s">
        <v>72</v>
      </c>
      <c r="E276" s="79">
        <v>42294</v>
      </c>
      <c r="F276" s="54">
        <v>1</v>
      </c>
      <c r="G276" s="196">
        <v>12.6</v>
      </c>
      <c r="H276" s="197">
        <v>60</v>
      </c>
      <c r="O276">
        <v>2015</v>
      </c>
      <c r="S276">
        <f t="shared" si="17"/>
        <v>1905</v>
      </c>
      <c r="T276">
        <f t="shared" si="16"/>
        <v>1905</v>
      </c>
      <c r="U276">
        <v>2015</v>
      </c>
    </row>
    <row r="277" spans="1:21" ht="16.5" customHeight="1" x14ac:dyDescent="0.25">
      <c r="A277" s="116" t="s">
        <v>103</v>
      </c>
      <c r="B277" s="57" t="s">
        <v>688</v>
      </c>
      <c r="C277" s="117" t="s">
        <v>40</v>
      </c>
      <c r="D277" s="59" t="s">
        <v>72</v>
      </c>
      <c r="E277" s="79">
        <v>42122</v>
      </c>
      <c r="F277" s="54">
        <v>1</v>
      </c>
      <c r="G277" s="196">
        <v>7.96</v>
      </c>
      <c r="H277" s="197">
        <v>25</v>
      </c>
      <c r="O277">
        <v>2015</v>
      </c>
      <c r="S277">
        <f t="shared" si="17"/>
        <v>1905</v>
      </c>
      <c r="T277">
        <f t="shared" si="16"/>
        <v>1905</v>
      </c>
      <c r="U277">
        <v>2015</v>
      </c>
    </row>
    <row r="278" spans="1:21" ht="16.5" customHeight="1" x14ac:dyDescent="0.25">
      <c r="A278" s="116" t="s">
        <v>103</v>
      </c>
      <c r="B278" s="57" t="s">
        <v>689</v>
      </c>
      <c r="C278" s="117" t="s">
        <v>40</v>
      </c>
      <c r="D278" s="59" t="s">
        <v>72</v>
      </c>
      <c r="E278" s="79">
        <v>42129</v>
      </c>
      <c r="F278" s="54">
        <v>1</v>
      </c>
      <c r="G278" s="196">
        <v>1.32</v>
      </c>
      <c r="H278" s="197">
        <v>4.2</v>
      </c>
      <c r="O278">
        <v>2015</v>
      </c>
      <c r="S278">
        <f t="shared" si="17"/>
        <v>1905</v>
      </c>
      <c r="T278">
        <f t="shared" si="16"/>
        <v>1905</v>
      </c>
      <c r="U278">
        <v>2015</v>
      </c>
    </row>
    <row r="279" spans="1:21" ht="16.5" customHeight="1" x14ac:dyDescent="0.25">
      <c r="A279" s="116" t="s">
        <v>103</v>
      </c>
      <c r="B279" s="57" t="s">
        <v>748</v>
      </c>
      <c r="C279" s="117" t="s">
        <v>40</v>
      </c>
      <c r="D279" s="59" t="s">
        <v>72</v>
      </c>
      <c r="E279" s="181">
        <v>2016</v>
      </c>
      <c r="F279" s="54">
        <v>1</v>
      </c>
      <c r="G279" s="196">
        <v>30.260999999999999</v>
      </c>
      <c r="H279" s="197">
        <v>80</v>
      </c>
      <c r="O279">
        <v>2016</v>
      </c>
      <c r="T279">
        <f t="shared" si="16"/>
        <v>2016</v>
      </c>
      <c r="U279">
        <v>2016</v>
      </c>
    </row>
    <row r="280" spans="1:21" ht="16.5" customHeight="1" x14ac:dyDescent="0.25">
      <c r="A280" s="116" t="s">
        <v>103</v>
      </c>
      <c r="B280" s="57" t="s">
        <v>749</v>
      </c>
      <c r="C280" s="117" t="s">
        <v>40</v>
      </c>
      <c r="D280" s="59" t="s">
        <v>72</v>
      </c>
      <c r="E280" s="181">
        <v>2016</v>
      </c>
      <c r="F280" s="54">
        <v>1</v>
      </c>
      <c r="G280" s="196">
        <v>5.7830000000000004</v>
      </c>
      <c r="H280" s="197">
        <v>20.3</v>
      </c>
      <c r="O280">
        <v>2016</v>
      </c>
      <c r="T280">
        <f t="shared" si="16"/>
        <v>2016</v>
      </c>
      <c r="U280">
        <v>2016</v>
      </c>
    </row>
    <row r="281" spans="1:21" ht="16.5" customHeight="1" x14ac:dyDescent="0.25">
      <c r="A281" s="119" t="s">
        <v>103</v>
      </c>
      <c r="B281" s="83" t="s">
        <v>782</v>
      </c>
      <c r="C281" s="120" t="s">
        <v>40</v>
      </c>
      <c r="D281" s="85" t="s">
        <v>72</v>
      </c>
      <c r="E281" s="86">
        <v>42817</v>
      </c>
      <c r="F281" s="87">
        <v>1</v>
      </c>
      <c r="G281" s="198">
        <v>6.39</v>
      </c>
      <c r="H281" s="199">
        <v>22.5</v>
      </c>
      <c r="O281">
        <v>2017</v>
      </c>
      <c r="S281">
        <f t="shared" si="17"/>
        <v>1905</v>
      </c>
      <c r="T281">
        <f t="shared" si="16"/>
        <v>1905</v>
      </c>
      <c r="U281">
        <v>2017</v>
      </c>
    </row>
    <row r="282" spans="1:21" ht="16.5" customHeight="1" x14ac:dyDescent="0.25">
      <c r="A282" s="102" t="s">
        <v>104</v>
      </c>
      <c r="B282" s="57" t="s">
        <v>379</v>
      </c>
      <c r="C282" s="57" t="s">
        <v>20</v>
      </c>
      <c r="D282" s="59" t="s">
        <v>72</v>
      </c>
      <c r="E282" s="60">
        <v>2009</v>
      </c>
      <c r="F282" s="54">
        <v>1</v>
      </c>
      <c r="G282" s="196">
        <v>1.06</v>
      </c>
      <c r="H282" s="197">
        <v>5</v>
      </c>
      <c r="O282">
        <v>2009</v>
      </c>
      <c r="T282">
        <f t="shared" si="16"/>
        <v>2009</v>
      </c>
      <c r="U282">
        <v>2009</v>
      </c>
    </row>
    <row r="283" spans="1:21" ht="16.5" customHeight="1" x14ac:dyDescent="0.25">
      <c r="A283" s="137" t="s">
        <v>105</v>
      </c>
      <c r="B283" s="71" t="s">
        <v>213</v>
      </c>
      <c r="C283" s="71" t="s">
        <v>58</v>
      </c>
      <c r="D283" s="59" t="s">
        <v>72</v>
      </c>
      <c r="E283" s="70">
        <v>41203</v>
      </c>
      <c r="F283" s="54">
        <v>1</v>
      </c>
      <c r="G283" s="202">
        <v>8.58</v>
      </c>
      <c r="H283" s="203">
        <v>30.03</v>
      </c>
      <c r="O283">
        <v>2012</v>
      </c>
      <c r="S283">
        <f t="shared" si="17"/>
        <v>1905</v>
      </c>
      <c r="T283">
        <f t="shared" si="16"/>
        <v>1905</v>
      </c>
      <c r="U283">
        <v>2012</v>
      </c>
    </row>
    <row r="284" spans="1:21" ht="16.5" customHeight="1" x14ac:dyDescent="0.25">
      <c r="A284" s="137" t="s">
        <v>105</v>
      </c>
      <c r="B284" s="115" t="s">
        <v>398</v>
      </c>
      <c r="C284" s="71" t="s">
        <v>58</v>
      </c>
      <c r="D284" s="59" t="s">
        <v>69</v>
      </c>
      <c r="E284" s="70">
        <v>41242</v>
      </c>
      <c r="F284" s="54">
        <v>1</v>
      </c>
      <c r="G284" s="196">
        <v>513</v>
      </c>
      <c r="H284" s="197">
        <v>1470</v>
      </c>
      <c r="O284">
        <v>2012</v>
      </c>
      <c r="S284">
        <f t="shared" si="17"/>
        <v>1905</v>
      </c>
      <c r="T284">
        <f t="shared" si="16"/>
        <v>1905</v>
      </c>
      <c r="U284">
        <v>2012</v>
      </c>
    </row>
    <row r="285" spans="1:21" ht="16.5" customHeight="1" x14ac:dyDescent="0.25">
      <c r="A285" s="137" t="s">
        <v>105</v>
      </c>
      <c r="B285" s="57" t="s">
        <v>259</v>
      </c>
      <c r="C285" s="71" t="s">
        <v>58</v>
      </c>
      <c r="D285" s="59" t="s">
        <v>72</v>
      </c>
      <c r="E285" s="70">
        <v>40271</v>
      </c>
      <c r="F285" s="54">
        <v>1</v>
      </c>
      <c r="G285" s="196">
        <v>6.45</v>
      </c>
      <c r="H285" s="208">
        <v>20</v>
      </c>
      <c r="O285">
        <v>2010</v>
      </c>
      <c r="S285">
        <f t="shared" si="17"/>
        <v>1905</v>
      </c>
      <c r="T285">
        <f t="shared" si="16"/>
        <v>1905</v>
      </c>
      <c r="U285">
        <v>2010</v>
      </c>
    </row>
    <row r="286" spans="1:21" ht="16.5" customHeight="1" x14ac:dyDescent="0.25">
      <c r="A286" s="137" t="s">
        <v>105</v>
      </c>
      <c r="B286" s="57" t="s">
        <v>275</v>
      </c>
      <c r="C286" s="71" t="s">
        <v>58</v>
      </c>
      <c r="D286" s="59" t="s">
        <v>72</v>
      </c>
      <c r="E286" s="70">
        <f>E284</f>
        <v>41242</v>
      </c>
      <c r="F286" s="54">
        <v>1</v>
      </c>
      <c r="G286" s="196">
        <v>8.1</v>
      </c>
      <c r="H286" s="208">
        <v>40</v>
      </c>
      <c r="O286">
        <v>2012</v>
      </c>
      <c r="S286">
        <f t="shared" si="17"/>
        <v>1905</v>
      </c>
      <c r="T286">
        <f t="shared" si="16"/>
        <v>1905</v>
      </c>
      <c r="U286">
        <v>2012</v>
      </c>
    </row>
    <row r="287" spans="1:21" ht="16.5" customHeight="1" x14ac:dyDescent="0.25">
      <c r="A287" s="137" t="s">
        <v>105</v>
      </c>
      <c r="B287" s="57" t="s">
        <v>415</v>
      </c>
      <c r="C287" s="71" t="s">
        <v>58</v>
      </c>
      <c r="D287" s="59" t="s">
        <v>72</v>
      </c>
      <c r="E287" s="60">
        <v>2016</v>
      </c>
      <c r="F287" s="54">
        <v>1</v>
      </c>
      <c r="G287" s="196">
        <v>16.8</v>
      </c>
      <c r="H287" s="208">
        <v>43.91</v>
      </c>
      <c r="O287">
        <v>2016</v>
      </c>
      <c r="T287">
        <f t="shared" si="16"/>
        <v>2016</v>
      </c>
      <c r="U287">
        <v>2016</v>
      </c>
    </row>
    <row r="288" spans="1:21" ht="16.5" customHeight="1" x14ac:dyDescent="0.25">
      <c r="A288" s="112" t="s">
        <v>106</v>
      </c>
      <c r="B288" s="66" t="s">
        <v>150</v>
      </c>
      <c r="C288" s="59" t="s">
        <v>56</v>
      </c>
      <c r="D288" s="59" t="s">
        <v>72</v>
      </c>
      <c r="E288" s="95">
        <v>1954</v>
      </c>
      <c r="F288" s="54">
        <v>1</v>
      </c>
      <c r="G288" s="209">
        <v>0.4</v>
      </c>
      <c r="H288" s="210">
        <v>1.5</v>
      </c>
      <c r="O288">
        <v>1954</v>
      </c>
      <c r="T288">
        <f t="shared" si="16"/>
        <v>1954</v>
      </c>
      <c r="U288">
        <v>1954</v>
      </c>
    </row>
    <row r="289" spans="1:21" ht="16.5" customHeight="1" x14ac:dyDescent="0.25">
      <c r="A289" s="112" t="s">
        <v>106</v>
      </c>
      <c r="B289" s="57" t="s">
        <v>410</v>
      </c>
      <c r="C289" s="59" t="s">
        <v>56</v>
      </c>
      <c r="D289" s="59" t="s">
        <v>72</v>
      </c>
      <c r="E289" s="79">
        <v>41151</v>
      </c>
      <c r="F289" s="54">
        <v>1</v>
      </c>
      <c r="G289" s="209">
        <v>11.31</v>
      </c>
      <c r="H289" s="210">
        <v>62.768000000000001</v>
      </c>
      <c r="O289">
        <v>2012</v>
      </c>
      <c r="S289">
        <f t="shared" si="17"/>
        <v>1905</v>
      </c>
      <c r="T289">
        <f t="shared" si="16"/>
        <v>1905</v>
      </c>
      <c r="U289">
        <v>2012</v>
      </c>
    </row>
    <row r="290" spans="1:21" ht="16.5" customHeight="1" x14ac:dyDescent="0.25">
      <c r="A290" s="112" t="s">
        <v>106</v>
      </c>
      <c r="B290" s="57" t="s">
        <v>320</v>
      </c>
      <c r="C290" s="59" t="s">
        <v>56</v>
      </c>
      <c r="D290" s="59" t="s">
        <v>72</v>
      </c>
      <c r="E290" s="79">
        <v>40597</v>
      </c>
      <c r="F290" s="54">
        <v>1</v>
      </c>
      <c r="G290" s="202">
        <v>17.489999999999998</v>
      </c>
      <c r="H290" s="203">
        <v>97.7</v>
      </c>
      <c r="O290">
        <v>2011</v>
      </c>
      <c r="S290">
        <f t="shared" si="17"/>
        <v>1905</v>
      </c>
      <c r="T290">
        <f t="shared" si="16"/>
        <v>1905</v>
      </c>
      <c r="U290">
        <v>2011</v>
      </c>
    </row>
    <row r="291" spans="1:21" ht="16.5" customHeight="1" x14ac:dyDescent="0.25">
      <c r="A291" s="154" t="s">
        <v>106</v>
      </c>
      <c r="B291" s="83" t="s">
        <v>783</v>
      </c>
      <c r="C291" s="85" t="s">
        <v>56</v>
      </c>
      <c r="D291" s="85" t="s">
        <v>72</v>
      </c>
      <c r="E291" s="189">
        <v>42892</v>
      </c>
      <c r="F291" s="87">
        <v>1</v>
      </c>
      <c r="G291" s="223">
        <v>4.47</v>
      </c>
      <c r="H291" s="224">
        <v>9.07</v>
      </c>
      <c r="O291">
        <v>2017</v>
      </c>
      <c r="S291">
        <f t="shared" si="17"/>
        <v>1905</v>
      </c>
      <c r="T291">
        <f t="shared" si="16"/>
        <v>1905</v>
      </c>
      <c r="U291">
        <v>2017</v>
      </c>
    </row>
    <row r="292" spans="1:21" ht="16.5" customHeight="1" x14ac:dyDescent="0.25">
      <c r="A292" s="102" t="s">
        <v>107</v>
      </c>
      <c r="B292" s="57" t="s">
        <v>326</v>
      </c>
      <c r="C292" s="57" t="s">
        <v>60</v>
      </c>
      <c r="D292" s="59" t="s">
        <v>72</v>
      </c>
      <c r="E292" s="70">
        <v>41068</v>
      </c>
      <c r="F292" s="54">
        <v>1</v>
      </c>
      <c r="G292" s="196">
        <v>40.159999999999997</v>
      </c>
      <c r="H292" s="197">
        <v>248</v>
      </c>
      <c r="O292">
        <v>2012</v>
      </c>
      <c r="S292">
        <f t="shared" si="17"/>
        <v>1905</v>
      </c>
      <c r="T292">
        <f t="shared" si="16"/>
        <v>1905</v>
      </c>
      <c r="U292">
        <v>2012</v>
      </c>
    </row>
    <row r="293" spans="1:21" ht="16.5" customHeight="1" x14ac:dyDescent="0.25">
      <c r="A293" s="102" t="s">
        <v>107</v>
      </c>
      <c r="B293" s="75" t="s">
        <v>522</v>
      </c>
      <c r="C293" s="57" t="s">
        <v>60</v>
      </c>
      <c r="D293" s="59" t="s">
        <v>72</v>
      </c>
      <c r="E293" s="81" t="s">
        <v>1</v>
      </c>
      <c r="F293" s="54">
        <v>1</v>
      </c>
      <c r="G293" s="209">
        <v>64.28</v>
      </c>
      <c r="H293" s="210">
        <v>450</v>
      </c>
      <c r="O293">
        <v>2010</v>
      </c>
      <c r="S293">
        <v>2010</v>
      </c>
      <c r="T293">
        <f t="shared" si="16"/>
        <v>2010</v>
      </c>
      <c r="U293">
        <v>2010</v>
      </c>
    </row>
    <row r="294" spans="1:21" ht="16.5" customHeight="1" x14ac:dyDescent="0.25">
      <c r="A294" s="102" t="s">
        <v>107</v>
      </c>
      <c r="B294" s="57" t="s">
        <v>450</v>
      </c>
      <c r="C294" s="57" t="s">
        <v>60</v>
      </c>
      <c r="D294" s="59" t="s">
        <v>69</v>
      </c>
      <c r="E294" s="70">
        <v>40921</v>
      </c>
      <c r="F294" s="54">
        <v>1</v>
      </c>
      <c r="G294" s="202">
        <v>18.5</v>
      </c>
      <c r="H294" s="203">
        <v>50.42</v>
      </c>
      <c r="O294">
        <v>2012</v>
      </c>
      <c r="S294">
        <f t="shared" si="17"/>
        <v>1905</v>
      </c>
      <c r="T294">
        <f t="shared" si="16"/>
        <v>1905</v>
      </c>
      <c r="U294">
        <v>2012</v>
      </c>
    </row>
    <row r="295" spans="1:21" ht="16.5" customHeight="1" x14ac:dyDescent="0.25">
      <c r="A295" s="102" t="s">
        <v>107</v>
      </c>
      <c r="B295" s="57" t="s">
        <v>458</v>
      </c>
      <c r="C295" s="57" t="s">
        <v>60</v>
      </c>
      <c r="D295" s="59" t="s">
        <v>72</v>
      </c>
      <c r="E295" s="125">
        <v>41263</v>
      </c>
      <c r="F295" s="54">
        <v>1</v>
      </c>
      <c r="G295" s="218">
        <v>14.25</v>
      </c>
      <c r="H295" s="208">
        <v>35.1</v>
      </c>
      <c r="O295">
        <v>2012</v>
      </c>
      <c r="S295">
        <f t="shared" si="17"/>
        <v>1905</v>
      </c>
      <c r="T295">
        <f t="shared" si="16"/>
        <v>1905</v>
      </c>
      <c r="U295">
        <v>2012</v>
      </c>
    </row>
    <row r="296" spans="1:21" ht="16.5" customHeight="1" x14ac:dyDescent="0.25">
      <c r="A296" s="137" t="s">
        <v>107</v>
      </c>
      <c r="B296" s="57" t="s">
        <v>706</v>
      </c>
      <c r="C296" s="71" t="s">
        <v>60</v>
      </c>
      <c r="D296" s="59" t="s">
        <v>72</v>
      </c>
      <c r="E296" s="60">
        <v>2010</v>
      </c>
      <c r="F296" s="54">
        <v>1</v>
      </c>
      <c r="G296" s="196">
        <v>42.25</v>
      </c>
      <c r="H296" s="208">
        <v>92</v>
      </c>
      <c r="O296">
        <v>2010</v>
      </c>
      <c r="T296">
        <f t="shared" si="16"/>
        <v>2010</v>
      </c>
      <c r="U296">
        <v>2010</v>
      </c>
    </row>
    <row r="297" spans="1:21" ht="16.5" customHeight="1" x14ac:dyDescent="0.25">
      <c r="A297" s="102" t="s">
        <v>107</v>
      </c>
      <c r="B297" s="57" t="s">
        <v>690</v>
      </c>
      <c r="C297" s="57" t="s">
        <v>60</v>
      </c>
      <c r="D297" s="59" t="s">
        <v>72</v>
      </c>
      <c r="E297" s="79">
        <v>42310</v>
      </c>
      <c r="F297" s="54">
        <v>1</v>
      </c>
      <c r="G297" s="218">
        <v>7.2</v>
      </c>
      <c r="H297" s="208">
        <v>25.2</v>
      </c>
      <c r="O297">
        <v>2015</v>
      </c>
      <c r="S297">
        <f t="shared" si="17"/>
        <v>1905</v>
      </c>
      <c r="T297">
        <f t="shared" si="16"/>
        <v>1905</v>
      </c>
      <c r="U297">
        <v>2015</v>
      </c>
    </row>
    <row r="298" spans="1:21" ht="16.5" customHeight="1" x14ac:dyDescent="0.25">
      <c r="A298" s="102" t="s">
        <v>107</v>
      </c>
      <c r="B298" s="57" t="s">
        <v>691</v>
      </c>
      <c r="C298" s="57" t="s">
        <v>60</v>
      </c>
      <c r="D298" s="59" t="s">
        <v>72</v>
      </c>
      <c r="E298" s="79">
        <v>42096</v>
      </c>
      <c r="F298" s="54">
        <v>1</v>
      </c>
      <c r="G298" s="218">
        <v>19.568000000000001</v>
      </c>
      <c r="H298" s="208">
        <v>68.489999999999995</v>
      </c>
      <c r="O298">
        <v>2015</v>
      </c>
      <c r="S298">
        <f t="shared" si="17"/>
        <v>1905</v>
      </c>
      <c r="T298">
        <f t="shared" si="16"/>
        <v>1905</v>
      </c>
      <c r="U298">
        <v>2015</v>
      </c>
    </row>
    <row r="299" spans="1:21" ht="16.5" customHeight="1" x14ac:dyDescent="0.25">
      <c r="A299" s="102" t="s">
        <v>107</v>
      </c>
      <c r="B299" s="57" t="s">
        <v>692</v>
      </c>
      <c r="C299" s="57" t="s">
        <v>60</v>
      </c>
      <c r="D299" s="59" t="s">
        <v>72</v>
      </c>
      <c r="E299" s="79">
        <v>42236</v>
      </c>
      <c r="F299" s="54">
        <v>1</v>
      </c>
      <c r="G299" s="218">
        <v>8.3160000000000007</v>
      </c>
      <c r="H299" s="208">
        <v>24.35</v>
      </c>
      <c r="O299">
        <v>2015</v>
      </c>
      <c r="S299">
        <f t="shared" si="17"/>
        <v>1905</v>
      </c>
      <c r="T299">
        <f t="shared" si="16"/>
        <v>1905</v>
      </c>
      <c r="U299">
        <v>2015</v>
      </c>
    </row>
    <row r="300" spans="1:21" ht="16.5" customHeight="1" x14ac:dyDescent="0.25">
      <c r="A300" s="102" t="s">
        <v>107</v>
      </c>
      <c r="B300" s="57" t="s">
        <v>693</v>
      </c>
      <c r="C300" s="57" t="s">
        <v>60</v>
      </c>
      <c r="D300" s="59" t="s">
        <v>72</v>
      </c>
      <c r="E300" s="79">
        <v>42251</v>
      </c>
      <c r="F300" s="54">
        <v>1</v>
      </c>
      <c r="G300" s="218">
        <v>69.626999999999995</v>
      </c>
      <c r="H300" s="208">
        <v>241.1</v>
      </c>
      <c r="O300">
        <v>2015</v>
      </c>
      <c r="S300">
        <f t="shared" si="17"/>
        <v>1905</v>
      </c>
      <c r="T300">
        <f t="shared" si="16"/>
        <v>1905</v>
      </c>
      <c r="U300">
        <v>2015</v>
      </c>
    </row>
    <row r="301" spans="1:21" ht="16.5" customHeight="1" x14ac:dyDescent="0.25">
      <c r="A301" s="105" t="s">
        <v>107</v>
      </c>
      <c r="B301" s="83" t="s">
        <v>784</v>
      </c>
      <c r="C301" s="83" t="s">
        <v>60</v>
      </c>
      <c r="D301" s="85" t="s">
        <v>72</v>
      </c>
      <c r="E301" s="189">
        <v>43037</v>
      </c>
      <c r="F301" s="87">
        <v>1</v>
      </c>
      <c r="G301" s="225">
        <v>6.66</v>
      </c>
      <c r="H301" s="213">
        <v>20</v>
      </c>
      <c r="O301">
        <v>2017</v>
      </c>
      <c r="S301">
        <f t="shared" si="17"/>
        <v>1905</v>
      </c>
      <c r="T301">
        <f t="shared" si="16"/>
        <v>1905</v>
      </c>
      <c r="U301">
        <v>2017</v>
      </c>
    </row>
    <row r="302" spans="1:21" ht="16.5" customHeight="1" x14ac:dyDescent="0.25">
      <c r="A302" s="105" t="s">
        <v>107</v>
      </c>
      <c r="B302" s="83" t="s">
        <v>785</v>
      </c>
      <c r="C302" s="83" t="s">
        <v>60</v>
      </c>
      <c r="D302" s="85" t="s">
        <v>72</v>
      </c>
      <c r="E302" s="189">
        <v>43092</v>
      </c>
      <c r="F302" s="87">
        <v>1</v>
      </c>
      <c r="G302" s="225">
        <v>22.652000000000001</v>
      </c>
      <c r="H302" s="213">
        <v>76</v>
      </c>
      <c r="O302">
        <v>2017</v>
      </c>
      <c r="S302">
        <f t="shared" si="17"/>
        <v>1905</v>
      </c>
      <c r="T302">
        <f t="shared" si="16"/>
        <v>1905</v>
      </c>
      <c r="U302">
        <v>2017</v>
      </c>
    </row>
    <row r="303" spans="1:21" ht="16.5" customHeight="1" x14ac:dyDescent="0.25">
      <c r="A303" s="137" t="s">
        <v>108</v>
      </c>
      <c r="B303" s="57" t="s">
        <v>284</v>
      </c>
      <c r="C303" s="71" t="s">
        <v>21</v>
      </c>
      <c r="D303" s="59" t="s">
        <v>72</v>
      </c>
      <c r="E303" s="79">
        <v>40641</v>
      </c>
      <c r="F303" s="54">
        <v>1</v>
      </c>
      <c r="G303" s="202">
        <v>14.5</v>
      </c>
      <c r="H303" s="203">
        <v>48</v>
      </c>
      <c r="O303">
        <v>2011</v>
      </c>
      <c r="S303">
        <f t="shared" si="17"/>
        <v>1905</v>
      </c>
      <c r="T303">
        <f t="shared" si="16"/>
        <v>1905</v>
      </c>
      <c r="U303">
        <v>2011</v>
      </c>
    </row>
    <row r="304" spans="1:21" ht="16.5" customHeight="1" x14ac:dyDescent="0.25">
      <c r="A304" s="137" t="s">
        <v>108</v>
      </c>
      <c r="B304" s="57" t="s">
        <v>336</v>
      </c>
      <c r="C304" s="71" t="s">
        <v>21</v>
      </c>
      <c r="D304" s="59" t="s">
        <v>72</v>
      </c>
      <c r="E304" s="70">
        <v>41319</v>
      </c>
      <c r="F304" s="54">
        <v>1</v>
      </c>
      <c r="G304" s="196">
        <v>18.68</v>
      </c>
      <c r="H304" s="197">
        <v>150</v>
      </c>
      <c r="O304">
        <v>2013</v>
      </c>
      <c r="S304">
        <f t="shared" si="17"/>
        <v>1905</v>
      </c>
      <c r="T304">
        <f t="shared" si="16"/>
        <v>1905</v>
      </c>
      <c r="U304">
        <v>2013</v>
      </c>
    </row>
    <row r="305" spans="1:21" ht="16.5" customHeight="1" x14ac:dyDescent="0.25">
      <c r="A305" s="137" t="s">
        <v>108</v>
      </c>
      <c r="B305" s="57" t="s">
        <v>696</v>
      </c>
      <c r="C305" s="71" t="s">
        <v>21</v>
      </c>
      <c r="D305" s="59" t="s">
        <v>72</v>
      </c>
      <c r="E305" s="79">
        <v>42144</v>
      </c>
      <c r="F305" s="54">
        <v>1</v>
      </c>
      <c r="G305" s="196">
        <v>101.72</v>
      </c>
      <c r="H305" s="197">
        <v>470</v>
      </c>
      <c r="O305">
        <v>2015</v>
      </c>
      <c r="S305">
        <f t="shared" si="17"/>
        <v>1905</v>
      </c>
      <c r="T305">
        <f t="shared" si="16"/>
        <v>1905</v>
      </c>
      <c r="U305">
        <v>2015</v>
      </c>
    </row>
    <row r="306" spans="1:21" ht="16.5" customHeight="1" x14ac:dyDescent="0.25">
      <c r="A306" s="112" t="s">
        <v>109</v>
      </c>
      <c r="B306" s="71" t="s">
        <v>218</v>
      </c>
      <c r="C306" s="59" t="s">
        <v>5</v>
      </c>
      <c r="D306" s="59" t="s">
        <v>72</v>
      </c>
      <c r="E306" s="70">
        <v>41243</v>
      </c>
      <c r="F306" s="54">
        <v>1</v>
      </c>
      <c r="G306" s="202">
        <v>3.49</v>
      </c>
      <c r="H306" s="203">
        <v>19.286999999999999</v>
      </c>
      <c r="O306">
        <v>2012</v>
      </c>
      <c r="S306">
        <f t="shared" si="17"/>
        <v>1905</v>
      </c>
      <c r="T306">
        <f t="shared" si="16"/>
        <v>1905</v>
      </c>
      <c r="U306">
        <v>2012</v>
      </c>
    </row>
    <row r="307" spans="1:21" ht="16.5" customHeight="1" x14ac:dyDescent="0.25">
      <c r="A307" s="112" t="s">
        <v>109</v>
      </c>
      <c r="B307" s="71" t="s">
        <v>499</v>
      </c>
      <c r="C307" s="59" t="s">
        <v>5</v>
      </c>
      <c r="D307" s="59" t="s">
        <v>72</v>
      </c>
      <c r="E307" s="79">
        <v>41347</v>
      </c>
      <c r="F307" s="54">
        <v>1</v>
      </c>
      <c r="G307" s="219">
        <f>5.39+0.04</f>
        <v>5.43</v>
      </c>
      <c r="H307" s="220">
        <v>20.07</v>
      </c>
      <c r="O307">
        <v>2013</v>
      </c>
      <c r="S307">
        <f t="shared" si="17"/>
        <v>1905</v>
      </c>
      <c r="T307">
        <f t="shared" si="16"/>
        <v>1905</v>
      </c>
      <c r="U307">
        <v>2013</v>
      </c>
    </row>
    <row r="308" spans="1:21" ht="16.5" customHeight="1" x14ac:dyDescent="0.25">
      <c r="A308" s="112" t="s">
        <v>109</v>
      </c>
      <c r="B308" s="57" t="s">
        <v>500</v>
      </c>
      <c r="C308" s="59" t="s">
        <v>5</v>
      </c>
      <c r="D308" s="59" t="s">
        <v>72</v>
      </c>
      <c r="E308" s="70">
        <v>40599</v>
      </c>
      <c r="F308" s="54">
        <v>1</v>
      </c>
      <c r="G308" s="196">
        <v>4.6900000000000004</v>
      </c>
      <c r="H308" s="208">
        <v>16</v>
      </c>
      <c r="O308">
        <v>2011</v>
      </c>
      <c r="S308">
        <f t="shared" si="17"/>
        <v>1905</v>
      </c>
      <c r="T308">
        <f t="shared" si="16"/>
        <v>1905</v>
      </c>
      <c r="U308">
        <v>2011</v>
      </c>
    </row>
    <row r="309" spans="1:21" ht="16.5" customHeight="1" x14ac:dyDescent="0.25">
      <c r="A309" s="112" t="s">
        <v>109</v>
      </c>
      <c r="B309" s="57" t="s">
        <v>288</v>
      </c>
      <c r="C309" s="59" t="s">
        <v>5</v>
      </c>
      <c r="D309" s="59" t="s">
        <v>72</v>
      </c>
      <c r="E309" s="70">
        <v>41312</v>
      </c>
      <c r="F309" s="54">
        <v>1</v>
      </c>
      <c r="G309" s="196">
        <v>29.25</v>
      </c>
      <c r="H309" s="208">
        <v>108</v>
      </c>
      <c r="O309">
        <v>2013</v>
      </c>
      <c r="S309">
        <f t="shared" si="17"/>
        <v>1905</v>
      </c>
      <c r="T309">
        <f t="shared" si="16"/>
        <v>1905</v>
      </c>
      <c r="U309">
        <v>2013</v>
      </c>
    </row>
    <row r="310" spans="1:21" ht="16.5" customHeight="1" x14ac:dyDescent="0.25">
      <c r="A310" s="112" t="s">
        <v>109</v>
      </c>
      <c r="B310" s="57" t="s">
        <v>437</v>
      </c>
      <c r="C310" s="59" t="s">
        <v>5</v>
      </c>
      <c r="D310" s="59" t="s">
        <v>72</v>
      </c>
      <c r="E310" s="70">
        <v>41270</v>
      </c>
      <c r="F310" s="54">
        <v>1</v>
      </c>
      <c r="G310" s="219">
        <v>32.548000000000002</v>
      </c>
      <c r="H310" s="220">
        <v>125</v>
      </c>
      <c r="O310">
        <v>2012</v>
      </c>
      <c r="S310">
        <f t="shared" si="17"/>
        <v>1905</v>
      </c>
      <c r="T310">
        <f t="shared" si="16"/>
        <v>1905</v>
      </c>
      <c r="U310">
        <v>2012</v>
      </c>
    </row>
    <row r="311" spans="1:21" ht="16.5" customHeight="1" x14ac:dyDescent="0.25">
      <c r="A311" s="112" t="s">
        <v>109</v>
      </c>
      <c r="B311" s="57" t="s">
        <v>329</v>
      </c>
      <c r="C311" s="59" t="s">
        <v>5</v>
      </c>
      <c r="D311" s="59" t="s">
        <v>72</v>
      </c>
      <c r="E311" s="70">
        <v>41310</v>
      </c>
      <c r="F311" s="54">
        <v>1</v>
      </c>
      <c r="G311" s="196">
        <v>9.0299999999999994</v>
      </c>
      <c r="H311" s="197">
        <v>31</v>
      </c>
      <c r="O311">
        <v>2013</v>
      </c>
      <c r="S311">
        <f t="shared" si="17"/>
        <v>1905</v>
      </c>
      <c r="T311">
        <f t="shared" si="16"/>
        <v>1905</v>
      </c>
      <c r="U311">
        <v>2013</v>
      </c>
    </row>
    <row r="312" spans="1:21" ht="16.5" customHeight="1" x14ac:dyDescent="0.25">
      <c r="A312" s="112" t="s">
        <v>109</v>
      </c>
      <c r="B312" s="75" t="s">
        <v>357</v>
      </c>
      <c r="C312" s="59" t="s">
        <v>5</v>
      </c>
      <c r="D312" s="59" t="s">
        <v>72</v>
      </c>
      <c r="E312" s="81">
        <v>2009</v>
      </c>
      <c r="F312" s="54">
        <v>1</v>
      </c>
      <c r="G312" s="209">
        <v>1.98</v>
      </c>
      <c r="H312" s="210">
        <v>10.08</v>
      </c>
      <c r="O312">
        <v>2009</v>
      </c>
      <c r="T312">
        <f t="shared" si="16"/>
        <v>2009</v>
      </c>
      <c r="U312">
        <v>2009</v>
      </c>
    </row>
    <row r="313" spans="1:21" ht="16.5" customHeight="1" x14ac:dyDescent="0.25">
      <c r="A313" s="102" t="s">
        <v>109</v>
      </c>
      <c r="B313" s="71" t="s">
        <v>533</v>
      </c>
      <c r="C313" s="57" t="s">
        <v>5</v>
      </c>
      <c r="D313" s="59" t="s">
        <v>69</v>
      </c>
      <c r="E313" s="70">
        <v>41285</v>
      </c>
      <c r="F313" s="54">
        <v>1</v>
      </c>
      <c r="G313" s="226">
        <v>24.28</v>
      </c>
      <c r="H313" s="227">
        <v>71.39</v>
      </c>
      <c r="O313">
        <v>2013</v>
      </c>
      <c r="S313">
        <f t="shared" si="17"/>
        <v>1905</v>
      </c>
      <c r="T313">
        <f t="shared" si="16"/>
        <v>1905</v>
      </c>
      <c r="U313">
        <v>2013</v>
      </c>
    </row>
    <row r="314" spans="1:21" ht="16.5" customHeight="1" x14ac:dyDescent="0.25">
      <c r="A314" s="102" t="s">
        <v>109</v>
      </c>
      <c r="B314" s="71" t="s">
        <v>464</v>
      </c>
      <c r="C314" s="57" t="s">
        <v>5</v>
      </c>
      <c r="D314" s="59" t="s">
        <v>72</v>
      </c>
      <c r="E314" s="70">
        <v>40636</v>
      </c>
      <c r="F314" s="54">
        <v>1</v>
      </c>
      <c r="G314" s="228">
        <v>0</v>
      </c>
      <c r="H314" s="229">
        <v>0</v>
      </c>
      <c r="O314">
        <v>2011</v>
      </c>
      <c r="S314">
        <f t="shared" si="17"/>
        <v>1905</v>
      </c>
      <c r="T314">
        <f t="shared" si="16"/>
        <v>1905</v>
      </c>
      <c r="U314">
        <v>2011</v>
      </c>
    </row>
    <row r="315" spans="1:21" ht="16.5" customHeight="1" x14ac:dyDescent="0.25">
      <c r="A315" s="102" t="s">
        <v>109</v>
      </c>
      <c r="B315" s="57" t="s">
        <v>376</v>
      </c>
      <c r="C315" s="57" t="s">
        <v>5</v>
      </c>
      <c r="D315" s="59" t="s">
        <v>72</v>
      </c>
      <c r="E315" s="70">
        <v>40373</v>
      </c>
      <c r="F315" s="54">
        <v>1</v>
      </c>
      <c r="G315" s="196">
        <v>22.5</v>
      </c>
      <c r="H315" s="208">
        <v>82.74</v>
      </c>
      <c r="O315">
        <v>2010</v>
      </c>
      <c r="S315">
        <f t="shared" si="17"/>
        <v>1905</v>
      </c>
      <c r="T315">
        <f t="shared" si="16"/>
        <v>1905</v>
      </c>
      <c r="U315">
        <v>2010</v>
      </c>
    </row>
    <row r="316" spans="1:21" ht="16.5" customHeight="1" x14ac:dyDescent="0.25">
      <c r="A316" s="102" t="s">
        <v>109</v>
      </c>
      <c r="B316" s="57" t="s">
        <v>751</v>
      </c>
      <c r="C316" s="57" t="s">
        <v>5</v>
      </c>
      <c r="D316" s="59" t="s">
        <v>72</v>
      </c>
      <c r="E316" s="60">
        <v>2016</v>
      </c>
      <c r="F316" s="54">
        <v>1</v>
      </c>
      <c r="G316" s="196">
        <v>20.34</v>
      </c>
      <c r="H316" s="208">
        <v>74.677999999999997</v>
      </c>
      <c r="O316">
        <v>2016</v>
      </c>
      <c r="T316">
        <f t="shared" si="16"/>
        <v>2016</v>
      </c>
      <c r="U316">
        <v>2016</v>
      </c>
    </row>
    <row r="317" spans="1:21" ht="16.5" customHeight="1" x14ac:dyDescent="0.25">
      <c r="A317" s="102" t="s">
        <v>109</v>
      </c>
      <c r="B317" s="57" t="s">
        <v>752</v>
      </c>
      <c r="C317" s="57" t="s">
        <v>5</v>
      </c>
      <c r="D317" s="59" t="s">
        <v>72</v>
      </c>
      <c r="E317" s="60">
        <v>2016</v>
      </c>
      <c r="F317" s="54">
        <v>1</v>
      </c>
      <c r="G317" s="196">
        <v>8.9600000000000009</v>
      </c>
      <c r="H317" s="208">
        <v>14.86</v>
      </c>
      <c r="O317">
        <v>2016</v>
      </c>
      <c r="T317">
        <f t="shared" si="16"/>
        <v>2016</v>
      </c>
      <c r="U317">
        <v>2016</v>
      </c>
    </row>
    <row r="318" spans="1:21" ht="16.5" customHeight="1" x14ac:dyDescent="0.25">
      <c r="A318" s="139" t="s">
        <v>110</v>
      </c>
      <c r="B318" s="66" t="s">
        <v>470</v>
      </c>
      <c r="C318" s="140" t="s">
        <v>61</v>
      </c>
      <c r="D318" s="59" t="s">
        <v>72</v>
      </c>
      <c r="E318" s="98">
        <v>1929</v>
      </c>
      <c r="F318" s="54">
        <v>1</v>
      </c>
      <c r="G318" s="214">
        <v>1.04</v>
      </c>
      <c r="H318" s="215">
        <v>2.4500000000000002</v>
      </c>
      <c r="O318">
        <v>1929</v>
      </c>
      <c r="T318">
        <f t="shared" si="16"/>
        <v>1929</v>
      </c>
      <c r="U318">
        <v>1929</v>
      </c>
    </row>
    <row r="319" spans="1:21" ht="16.5" customHeight="1" x14ac:dyDescent="0.25">
      <c r="A319" s="139" t="s">
        <v>110</v>
      </c>
      <c r="B319" s="57" t="s">
        <v>198</v>
      </c>
      <c r="C319" s="140" t="s">
        <v>61</v>
      </c>
      <c r="D319" s="59" t="s">
        <v>72</v>
      </c>
      <c r="E319" s="70">
        <v>41697</v>
      </c>
      <c r="F319" s="54">
        <v>1</v>
      </c>
      <c r="G319" s="196">
        <v>2.4</v>
      </c>
      <c r="H319" s="197">
        <v>10</v>
      </c>
      <c r="O319">
        <v>2014</v>
      </c>
      <c r="S319">
        <f t="shared" si="17"/>
        <v>1905</v>
      </c>
      <c r="T319">
        <f t="shared" si="16"/>
        <v>1905</v>
      </c>
      <c r="U319">
        <v>2014</v>
      </c>
    </row>
    <row r="320" spans="1:21" ht="16.5" customHeight="1" x14ac:dyDescent="0.25">
      <c r="A320" s="139" t="s">
        <v>110</v>
      </c>
      <c r="B320" s="57" t="s">
        <v>207</v>
      </c>
      <c r="C320" s="140" t="s">
        <v>61</v>
      </c>
      <c r="D320" s="59" t="s">
        <v>72</v>
      </c>
      <c r="E320" s="60">
        <v>2008</v>
      </c>
      <c r="F320" s="54">
        <v>1</v>
      </c>
      <c r="G320" s="196">
        <v>81</v>
      </c>
      <c r="H320" s="208">
        <v>257</v>
      </c>
      <c r="O320">
        <v>2008</v>
      </c>
      <c r="T320">
        <f t="shared" si="16"/>
        <v>2008</v>
      </c>
      <c r="U320">
        <v>2008</v>
      </c>
    </row>
    <row r="321" spans="1:21" ht="16.5" customHeight="1" x14ac:dyDescent="0.25">
      <c r="A321" s="139" t="s">
        <v>110</v>
      </c>
      <c r="B321" s="57" t="s">
        <v>480</v>
      </c>
      <c r="C321" s="140" t="s">
        <v>61</v>
      </c>
      <c r="D321" s="59" t="s">
        <v>72</v>
      </c>
      <c r="E321" s="70">
        <v>41408</v>
      </c>
      <c r="F321" s="54">
        <v>1</v>
      </c>
      <c r="G321" s="196">
        <v>8.9109999999999996</v>
      </c>
      <c r="H321" s="208">
        <v>25.8</v>
      </c>
      <c r="O321">
        <v>2013</v>
      </c>
      <c r="S321">
        <f t="shared" si="17"/>
        <v>1905</v>
      </c>
      <c r="T321">
        <f t="shared" si="16"/>
        <v>1905</v>
      </c>
      <c r="U321">
        <v>2013</v>
      </c>
    </row>
    <row r="322" spans="1:21" ht="16.5" customHeight="1" x14ac:dyDescent="0.25">
      <c r="A322" s="139" t="s">
        <v>110</v>
      </c>
      <c r="B322" s="57" t="s">
        <v>390</v>
      </c>
      <c r="C322" s="140" t="s">
        <v>61</v>
      </c>
      <c r="D322" s="59" t="s">
        <v>72</v>
      </c>
      <c r="E322" s="70">
        <v>41005</v>
      </c>
      <c r="F322" s="54">
        <v>1</v>
      </c>
      <c r="G322" s="202">
        <v>16.350000000000001</v>
      </c>
      <c r="H322" s="208">
        <v>58.18</v>
      </c>
      <c r="O322">
        <v>2012</v>
      </c>
      <c r="S322">
        <f t="shared" si="17"/>
        <v>1905</v>
      </c>
      <c r="T322">
        <f t="shared" si="16"/>
        <v>1905</v>
      </c>
      <c r="U322">
        <v>2012</v>
      </c>
    </row>
    <row r="323" spans="1:21" ht="16.5" customHeight="1" x14ac:dyDescent="0.25">
      <c r="A323" s="139" t="s">
        <v>110</v>
      </c>
      <c r="B323" s="57" t="s">
        <v>395</v>
      </c>
      <c r="C323" s="140" t="s">
        <v>61</v>
      </c>
      <c r="D323" s="59" t="s">
        <v>72</v>
      </c>
      <c r="E323" s="79">
        <v>40760</v>
      </c>
      <c r="F323" s="54">
        <v>1</v>
      </c>
      <c r="G323" s="202">
        <v>9.19</v>
      </c>
      <c r="H323" s="203">
        <v>35</v>
      </c>
      <c r="O323">
        <v>2011</v>
      </c>
      <c r="S323">
        <f t="shared" si="17"/>
        <v>1905</v>
      </c>
      <c r="T323">
        <f t="shared" ref="T323:T386" si="18">IF(LEN(S323)&lt;2,O323,S323)</f>
        <v>1905</v>
      </c>
      <c r="U323">
        <v>2011</v>
      </c>
    </row>
    <row r="324" spans="1:21" ht="16.5" customHeight="1" x14ac:dyDescent="0.25">
      <c r="A324" s="139" t="s">
        <v>110</v>
      </c>
      <c r="B324" s="57" t="s">
        <v>492</v>
      </c>
      <c r="C324" s="140" t="s">
        <v>61</v>
      </c>
      <c r="D324" s="59" t="s">
        <v>72</v>
      </c>
      <c r="E324" s="79">
        <v>41045</v>
      </c>
      <c r="F324" s="54">
        <v>1</v>
      </c>
      <c r="G324" s="202">
        <v>17</v>
      </c>
      <c r="H324" s="203">
        <v>56</v>
      </c>
      <c r="O324">
        <v>2012</v>
      </c>
      <c r="S324">
        <f t="shared" si="17"/>
        <v>1905</v>
      </c>
      <c r="T324">
        <f t="shared" si="18"/>
        <v>1905</v>
      </c>
      <c r="U324">
        <v>2012</v>
      </c>
    </row>
    <row r="325" spans="1:21" ht="16.5" customHeight="1" x14ac:dyDescent="0.25">
      <c r="A325" s="139" t="s">
        <v>110</v>
      </c>
      <c r="B325" s="57" t="s">
        <v>495</v>
      </c>
      <c r="C325" s="140" t="s">
        <v>61</v>
      </c>
      <c r="D325" s="59" t="s">
        <v>72</v>
      </c>
      <c r="E325" s="70">
        <v>40560</v>
      </c>
      <c r="F325" s="54">
        <v>1</v>
      </c>
      <c r="G325" s="196">
        <v>16.375</v>
      </c>
      <c r="H325" s="208">
        <v>51.18</v>
      </c>
      <c r="O325">
        <v>2011</v>
      </c>
      <c r="S325">
        <f t="shared" si="17"/>
        <v>1905</v>
      </c>
      <c r="T325">
        <f t="shared" si="18"/>
        <v>1905</v>
      </c>
      <c r="U325">
        <v>2011</v>
      </c>
    </row>
    <row r="326" spans="1:21" ht="16.5" customHeight="1" x14ac:dyDescent="0.25">
      <c r="A326" s="139" t="s">
        <v>110</v>
      </c>
      <c r="B326" s="57" t="s">
        <v>405</v>
      </c>
      <c r="C326" s="140" t="s">
        <v>61</v>
      </c>
      <c r="D326" s="59" t="s">
        <v>72</v>
      </c>
      <c r="E326" s="70">
        <v>41118</v>
      </c>
      <c r="F326" s="54">
        <v>1</v>
      </c>
      <c r="G326" s="196">
        <v>8.41</v>
      </c>
      <c r="H326" s="208">
        <v>29.260999999999999</v>
      </c>
      <c r="O326">
        <v>2012</v>
      </c>
      <c r="S326">
        <f t="shared" si="17"/>
        <v>1905</v>
      </c>
      <c r="T326">
        <f t="shared" si="18"/>
        <v>1905</v>
      </c>
      <c r="U326">
        <v>2012</v>
      </c>
    </row>
    <row r="327" spans="1:21" ht="16.5" customHeight="1" x14ac:dyDescent="0.25">
      <c r="A327" s="139" t="s">
        <v>110</v>
      </c>
      <c r="B327" s="57" t="s">
        <v>406</v>
      </c>
      <c r="C327" s="140" t="s">
        <v>61</v>
      </c>
      <c r="D327" s="59" t="s">
        <v>72</v>
      </c>
      <c r="E327" s="70">
        <v>41199</v>
      </c>
      <c r="F327" s="54">
        <v>1</v>
      </c>
      <c r="G327" s="196">
        <v>6</v>
      </c>
      <c r="H327" s="208">
        <v>24</v>
      </c>
      <c r="O327">
        <v>2012</v>
      </c>
      <c r="S327">
        <f t="shared" si="17"/>
        <v>1905</v>
      </c>
      <c r="T327">
        <f t="shared" si="18"/>
        <v>1905</v>
      </c>
      <c r="U327">
        <v>2012</v>
      </c>
    </row>
    <row r="328" spans="1:21" ht="16.5" customHeight="1" x14ac:dyDescent="0.25">
      <c r="A328" s="139" t="s">
        <v>110</v>
      </c>
      <c r="B328" s="71" t="s">
        <v>409</v>
      </c>
      <c r="C328" s="140" t="s">
        <v>61</v>
      </c>
      <c r="D328" s="59" t="s">
        <v>72</v>
      </c>
      <c r="E328" s="79">
        <v>41613</v>
      </c>
      <c r="F328" s="54">
        <v>1</v>
      </c>
      <c r="G328" s="196">
        <v>44.1</v>
      </c>
      <c r="H328" s="197">
        <v>160</v>
      </c>
      <c r="O328">
        <v>2013</v>
      </c>
      <c r="S328">
        <f t="shared" si="17"/>
        <v>1905</v>
      </c>
      <c r="T328">
        <f t="shared" si="18"/>
        <v>1905</v>
      </c>
      <c r="U328">
        <v>2013</v>
      </c>
    </row>
    <row r="329" spans="1:21" ht="16.5" customHeight="1" x14ac:dyDescent="0.25">
      <c r="A329" s="139" t="s">
        <v>110</v>
      </c>
      <c r="B329" s="57" t="s">
        <v>231</v>
      </c>
      <c r="C329" s="140" t="s">
        <v>61</v>
      </c>
      <c r="D329" s="59" t="s">
        <v>72</v>
      </c>
      <c r="E329" s="70">
        <v>40766</v>
      </c>
      <c r="F329" s="54">
        <v>1</v>
      </c>
      <c r="G329" s="196">
        <v>8.4719999999999995</v>
      </c>
      <c r="H329" s="208">
        <v>35.1</v>
      </c>
      <c r="O329">
        <v>2011</v>
      </c>
      <c r="S329">
        <f t="shared" si="17"/>
        <v>1905</v>
      </c>
      <c r="T329">
        <f t="shared" si="18"/>
        <v>1905</v>
      </c>
      <c r="U329">
        <v>2011</v>
      </c>
    </row>
    <row r="330" spans="1:21" ht="16.5" customHeight="1" x14ac:dyDescent="0.25">
      <c r="A330" s="139" t="s">
        <v>110</v>
      </c>
      <c r="B330" s="57" t="s">
        <v>232</v>
      </c>
      <c r="C330" s="140" t="s">
        <v>61</v>
      </c>
      <c r="D330" s="59" t="s">
        <v>72</v>
      </c>
      <c r="E330" s="79">
        <v>40815</v>
      </c>
      <c r="F330" s="54">
        <v>1</v>
      </c>
      <c r="G330" s="202">
        <v>9.16</v>
      </c>
      <c r="H330" s="203">
        <v>33</v>
      </c>
      <c r="O330">
        <v>2011</v>
      </c>
      <c r="S330">
        <f t="shared" si="17"/>
        <v>1905</v>
      </c>
      <c r="T330">
        <f t="shared" si="18"/>
        <v>1905</v>
      </c>
      <c r="U330">
        <v>2011</v>
      </c>
    </row>
    <row r="331" spans="1:21" ht="16.5" customHeight="1" x14ac:dyDescent="0.25">
      <c r="A331" s="139" t="s">
        <v>110</v>
      </c>
      <c r="B331" s="57" t="s">
        <v>423</v>
      </c>
      <c r="C331" s="140" t="s">
        <v>61</v>
      </c>
      <c r="D331" s="59" t="s">
        <v>72</v>
      </c>
      <c r="E331" s="60">
        <v>2009</v>
      </c>
      <c r="F331" s="54">
        <v>1</v>
      </c>
      <c r="G331" s="196">
        <v>9.1</v>
      </c>
      <c r="H331" s="197">
        <v>27.36</v>
      </c>
      <c r="O331">
        <v>2009</v>
      </c>
      <c r="T331">
        <f t="shared" si="18"/>
        <v>2009</v>
      </c>
      <c r="U331">
        <v>2009</v>
      </c>
    </row>
    <row r="332" spans="1:21" ht="16.5" customHeight="1" x14ac:dyDescent="0.25">
      <c r="A332" s="139" t="s">
        <v>110</v>
      </c>
      <c r="B332" s="57" t="s">
        <v>507</v>
      </c>
      <c r="C332" s="140" t="s">
        <v>61</v>
      </c>
      <c r="D332" s="59" t="s">
        <v>72</v>
      </c>
      <c r="E332" s="70">
        <v>41249</v>
      </c>
      <c r="F332" s="54">
        <v>1</v>
      </c>
      <c r="G332" s="196">
        <v>12.38</v>
      </c>
      <c r="H332" s="197">
        <v>61</v>
      </c>
      <c r="O332">
        <v>2012</v>
      </c>
      <c r="S332">
        <f t="shared" si="17"/>
        <v>1905</v>
      </c>
      <c r="T332">
        <f t="shared" si="18"/>
        <v>1905</v>
      </c>
      <c r="U332">
        <v>2012</v>
      </c>
    </row>
    <row r="333" spans="1:21" ht="16.5" customHeight="1" x14ac:dyDescent="0.25">
      <c r="A333" s="139" t="s">
        <v>110</v>
      </c>
      <c r="B333" s="57" t="s">
        <v>282</v>
      </c>
      <c r="C333" s="140" t="s">
        <v>61</v>
      </c>
      <c r="D333" s="59" t="s">
        <v>72</v>
      </c>
      <c r="E333" s="70">
        <v>41075</v>
      </c>
      <c r="F333" s="54">
        <v>1</v>
      </c>
      <c r="G333" s="196">
        <v>5.68</v>
      </c>
      <c r="H333" s="197">
        <v>21</v>
      </c>
      <c r="O333">
        <v>2012</v>
      </c>
      <c r="S333">
        <f t="shared" si="17"/>
        <v>1905</v>
      </c>
      <c r="T333">
        <f t="shared" si="18"/>
        <v>1905</v>
      </c>
      <c r="U333">
        <v>2012</v>
      </c>
    </row>
    <row r="334" spans="1:21" ht="16.5" customHeight="1" x14ac:dyDescent="0.25">
      <c r="A334" s="139" t="s">
        <v>110</v>
      </c>
      <c r="B334" s="57" t="s">
        <v>306</v>
      </c>
      <c r="C334" s="140" t="s">
        <v>61</v>
      </c>
      <c r="D334" s="59" t="s">
        <v>72</v>
      </c>
      <c r="E334" s="70">
        <v>41449</v>
      </c>
      <c r="F334" s="54">
        <v>1</v>
      </c>
      <c r="G334" s="196">
        <v>15.497999999999999</v>
      </c>
      <c r="H334" s="208">
        <v>52.98</v>
      </c>
      <c r="O334">
        <v>2013</v>
      </c>
      <c r="S334">
        <f t="shared" si="17"/>
        <v>1905</v>
      </c>
      <c r="T334">
        <f t="shared" si="18"/>
        <v>1905</v>
      </c>
      <c r="U334">
        <v>2013</v>
      </c>
    </row>
    <row r="335" spans="1:21" ht="16.5" customHeight="1" x14ac:dyDescent="0.25">
      <c r="A335" s="139" t="s">
        <v>110</v>
      </c>
      <c r="B335" s="57" t="s">
        <v>322</v>
      </c>
      <c r="C335" s="140" t="s">
        <v>61</v>
      </c>
      <c r="D335" s="59" t="s">
        <v>72</v>
      </c>
      <c r="E335" s="70">
        <v>41354</v>
      </c>
      <c r="F335" s="54">
        <v>1</v>
      </c>
      <c r="G335" s="196">
        <v>11.39</v>
      </c>
      <c r="H335" s="197">
        <v>40</v>
      </c>
      <c r="O335">
        <v>2013</v>
      </c>
      <c r="S335">
        <f t="shared" si="17"/>
        <v>1905</v>
      </c>
      <c r="T335">
        <f t="shared" si="18"/>
        <v>1905</v>
      </c>
      <c r="U335">
        <v>2013</v>
      </c>
    </row>
    <row r="336" spans="1:21" ht="16.5" customHeight="1" x14ac:dyDescent="0.25">
      <c r="A336" s="139" t="s">
        <v>110</v>
      </c>
      <c r="B336" s="57" t="s">
        <v>328</v>
      </c>
      <c r="C336" s="140" t="s">
        <v>61</v>
      </c>
      <c r="D336" s="59" t="s">
        <v>72</v>
      </c>
      <c r="E336" s="70">
        <v>41571</v>
      </c>
      <c r="F336" s="54">
        <v>1</v>
      </c>
      <c r="G336" s="196">
        <v>7.7</v>
      </c>
      <c r="H336" s="197">
        <v>39.61</v>
      </c>
      <c r="O336">
        <v>2013</v>
      </c>
      <c r="S336">
        <f t="shared" si="17"/>
        <v>1905</v>
      </c>
      <c r="T336">
        <f t="shared" si="18"/>
        <v>1905</v>
      </c>
      <c r="U336">
        <v>2013</v>
      </c>
    </row>
    <row r="337" spans="1:21" ht="16.5" customHeight="1" x14ac:dyDescent="0.25">
      <c r="A337" s="139" t="s">
        <v>110</v>
      </c>
      <c r="B337" s="57" t="s">
        <v>347</v>
      </c>
      <c r="C337" s="140" t="s">
        <v>61</v>
      </c>
      <c r="D337" s="59" t="s">
        <v>72</v>
      </c>
      <c r="E337" s="60">
        <v>2010</v>
      </c>
      <c r="F337" s="54">
        <v>1</v>
      </c>
      <c r="G337" s="196">
        <v>20</v>
      </c>
      <c r="H337" s="197">
        <v>108.06</v>
      </c>
      <c r="O337">
        <v>2010</v>
      </c>
      <c r="T337">
        <f t="shared" si="18"/>
        <v>2010</v>
      </c>
      <c r="U337">
        <v>2010</v>
      </c>
    </row>
    <row r="338" spans="1:21" ht="16.5" customHeight="1" x14ac:dyDescent="0.25">
      <c r="A338" s="139" t="s">
        <v>110</v>
      </c>
      <c r="B338" s="57" t="s">
        <v>524</v>
      </c>
      <c r="C338" s="140" t="s">
        <v>61</v>
      </c>
      <c r="D338" s="59" t="s">
        <v>72</v>
      </c>
      <c r="E338" s="60">
        <v>2010</v>
      </c>
      <c r="F338" s="54">
        <v>1</v>
      </c>
      <c r="G338" s="196">
        <v>21.58</v>
      </c>
      <c r="H338" s="197">
        <v>95.3</v>
      </c>
      <c r="O338">
        <v>2010</v>
      </c>
      <c r="T338">
        <f t="shared" si="18"/>
        <v>2010</v>
      </c>
      <c r="U338">
        <v>2010</v>
      </c>
    </row>
    <row r="339" spans="1:21" ht="16.5" customHeight="1" x14ac:dyDescent="0.25">
      <c r="A339" s="139" t="s">
        <v>110</v>
      </c>
      <c r="B339" s="57" t="s">
        <v>353</v>
      </c>
      <c r="C339" s="140" t="s">
        <v>61</v>
      </c>
      <c r="D339" s="59" t="s">
        <v>72</v>
      </c>
      <c r="E339" s="70">
        <v>41457</v>
      </c>
      <c r="F339" s="54">
        <v>1</v>
      </c>
      <c r="G339" s="196">
        <v>8.5660000000000007</v>
      </c>
      <c r="H339" s="197">
        <v>25</v>
      </c>
      <c r="O339">
        <v>2013</v>
      </c>
      <c r="S339">
        <f t="shared" ref="S339:S400" si="19">YEAR(O339)</f>
        <v>1905</v>
      </c>
      <c r="T339">
        <f t="shared" si="18"/>
        <v>1905</v>
      </c>
      <c r="U339">
        <v>2013</v>
      </c>
    </row>
    <row r="340" spans="1:21" ht="16.5" customHeight="1" x14ac:dyDescent="0.25">
      <c r="A340" s="139" t="s">
        <v>110</v>
      </c>
      <c r="B340" s="57" t="s">
        <v>527</v>
      </c>
      <c r="C340" s="140" t="s">
        <v>61</v>
      </c>
      <c r="D340" s="59" t="s">
        <v>72</v>
      </c>
      <c r="E340" s="70">
        <v>41477</v>
      </c>
      <c r="F340" s="54">
        <v>1</v>
      </c>
      <c r="G340" s="196">
        <v>2.5</v>
      </c>
      <c r="H340" s="197">
        <v>11</v>
      </c>
      <c r="O340">
        <v>2013</v>
      </c>
      <c r="S340">
        <f t="shared" si="19"/>
        <v>1905</v>
      </c>
      <c r="T340">
        <f t="shared" si="18"/>
        <v>1905</v>
      </c>
      <c r="U340">
        <v>2013</v>
      </c>
    </row>
    <row r="341" spans="1:21" ht="16.5" customHeight="1" x14ac:dyDescent="0.25">
      <c r="A341" s="139" t="s">
        <v>110</v>
      </c>
      <c r="B341" s="57" t="s">
        <v>366</v>
      </c>
      <c r="C341" s="140" t="s">
        <v>61</v>
      </c>
      <c r="D341" s="59" t="s">
        <v>72</v>
      </c>
      <c r="E341" s="70">
        <v>41449</v>
      </c>
      <c r="F341" s="54">
        <v>1</v>
      </c>
      <c r="G341" s="196">
        <v>11.939</v>
      </c>
      <c r="H341" s="208">
        <v>40</v>
      </c>
      <c r="O341">
        <v>2013</v>
      </c>
      <c r="S341">
        <f t="shared" si="19"/>
        <v>1905</v>
      </c>
      <c r="T341">
        <f t="shared" si="18"/>
        <v>1905</v>
      </c>
      <c r="U341">
        <v>2013</v>
      </c>
    </row>
    <row r="342" spans="1:21" ht="16.5" customHeight="1" x14ac:dyDescent="0.25">
      <c r="A342" s="139" t="s">
        <v>110</v>
      </c>
      <c r="B342" s="57" t="s">
        <v>367</v>
      </c>
      <c r="C342" s="140" t="s">
        <v>61</v>
      </c>
      <c r="D342" s="59" t="s">
        <v>72</v>
      </c>
      <c r="E342" s="70">
        <v>41298</v>
      </c>
      <c r="F342" s="54">
        <v>1</v>
      </c>
      <c r="G342" s="196">
        <v>16.64</v>
      </c>
      <c r="H342" s="208">
        <v>60</v>
      </c>
      <c r="O342">
        <v>2013</v>
      </c>
      <c r="S342">
        <f t="shared" si="19"/>
        <v>1905</v>
      </c>
      <c r="T342">
        <f t="shared" si="18"/>
        <v>1905</v>
      </c>
      <c r="U342">
        <v>2013</v>
      </c>
    </row>
    <row r="343" spans="1:21" ht="16.5" customHeight="1" x14ac:dyDescent="0.25">
      <c r="A343" s="139" t="s">
        <v>110</v>
      </c>
      <c r="B343" s="57" t="s">
        <v>370</v>
      </c>
      <c r="C343" s="140" t="s">
        <v>61</v>
      </c>
      <c r="D343" s="59" t="s">
        <v>72</v>
      </c>
      <c r="E343" s="79">
        <v>41017</v>
      </c>
      <c r="F343" s="54">
        <v>1</v>
      </c>
      <c r="G343" s="196">
        <v>8.5779999999999994</v>
      </c>
      <c r="H343" s="197">
        <v>27</v>
      </c>
      <c r="O343">
        <v>2012</v>
      </c>
      <c r="S343">
        <f t="shared" si="19"/>
        <v>1905</v>
      </c>
      <c r="T343">
        <f t="shared" si="18"/>
        <v>1905</v>
      </c>
      <c r="U343">
        <v>2012</v>
      </c>
    </row>
    <row r="344" spans="1:21" ht="16.5" customHeight="1" x14ac:dyDescent="0.25">
      <c r="A344" s="139" t="s">
        <v>110</v>
      </c>
      <c r="B344" s="71" t="s">
        <v>454</v>
      </c>
      <c r="C344" s="140" t="s">
        <v>61</v>
      </c>
      <c r="D344" s="59" t="s">
        <v>72</v>
      </c>
      <c r="E344" s="79">
        <v>41240</v>
      </c>
      <c r="F344" s="54">
        <v>1</v>
      </c>
      <c r="G344" s="218">
        <v>8.9459999999999997</v>
      </c>
      <c r="H344" s="203">
        <v>30</v>
      </c>
      <c r="O344">
        <v>2012</v>
      </c>
      <c r="S344">
        <f t="shared" si="19"/>
        <v>1905</v>
      </c>
      <c r="T344">
        <f t="shared" si="18"/>
        <v>1905</v>
      </c>
      <c r="U344">
        <v>2012</v>
      </c>
    </row>
    <row r="345" spans="1:21" ht="16.5" customHeight="1" x14ac:dyDescent="0.25">
      <c r="A345" s="139" t="s">
        <v>110</v>
      </c>
      <c r="B345" s="57" t="s">
        <v>460</v>
      </c>
      <c r="C345" s="140" t="s">
        <v>61</v>
      </c>
      <c r="D345" s="59" t="s">
        <v>72</v>
      </c>
      <c r="E345" s="60">
        <v>2010</v>
      </c>
      <c r="F345" s="54">
        <v>1</v>
      </c>
      <c r="G345" s="196">
        <v>1.2</v>
      </c>
      <c r="H345" s="208">
        <v>5.64</v>
      </c>
      <c r="O345">
        <v>2010</v>
      </c>
      <c r="T345">
        <f t="shared" si="18"/>
        <v>2010</v>
      </c>
      <c r="U345">
        <v>2010</v>
      </c>
    </row>
    <row r="346" spans="1:21" ht="16.5" customHeight="1" x14ac:dyDescent="0.25">
      <c r="A346" s="139" t="s">
        <v>110</v>
      </c>
      <c r="B346" s="57" t="s">
        <v>461</v>
      </c>
      <c r="C346" s="140" t="s">
        <v>61</v>
      </c>
      <c r="D346" s="59" t="s">
        <v>72</v>
      </c>
      <c r="E346" s="60">
        <v>2008</v>
      </c>
      <c r="F346" s="54">
        <v>1</v>
      </c>
      <c r="G346" s="196">
        <v>23.6</v>
      </c>
      <c r="H346" s="197">
        <v>88.207999999999998</v>
      </c>
      <c r="O346">
        <v>2008</v>
      </c>
      <c r="T346">
        <f t="shared" si="18"/>
        <v>2008</v>
      </c>
      <c r="U346">
        <v>2008</v>
      </c>
    </row>
    <row r="347" spans="1:21" ht="16.5" customHeight="1" x14ac:dyDescent="0.25">
      <c r="A347" s="116" t="s">
        <v>110</v>
      </c>
      <c r="B347" s="57" t="s">
        <v>577</v>
      </c>
      <c r="C347" s="117" t="s">
        <v>61</v>
      </c>
      <c r="D347" s="59" t="s">
        <v>576</v>
      </c>
      <c r="E347" s="70">
        <v>41974</v>
      </c>
      <c r="F347" s="54">
        <v>1</v>
      </c>
      <c r="G347" s="196">
        <v>0.63100000000000001</v>
      </c>
      <c r="H347" s="197">
        <v>2.5</v>
      </c>
      <c r="O347">
        <v>2014</v>
      </c>
      <c r="S347">
        <f t="shared" si="19"/>
        <v>1905</v>
      </c>
      <c r="T347">
        <f t="shared" si="18"/>
        <v>1905</v>
      </c>
      <c r="U347">
        <v>2014</v>
      </c>
    </row>
    <row r="348" spans="1:21" ht="16.5" customHeight="1" x14ac:dyDescent="0.25">
      <c r="A348" s="116" t="s">
        <v>110</v>
      </c>
      <c r="B348" s="57" t="s">
        <v>542</v>
      </c>
      <c r="C348" s="117" t="s">
        <v>61</v>
      </c>
      <c r="D348" s="59" t="s">
        <v>576</v>
      </c>
      <c r="E348" s="70">
        <v>41687</v>
      </c>
      <c r="F348" s="54">
        <v>1</v>
      </c>
      <c r="G348" s="196">
        <v>4.6840000000000002</v>
      </c>
      <c r="H348" s="197">
        <v>12.44</v>
      </c>
      <c r="O348">
        <v>2014</v>
      </c>
      <c r="S348">
        <f t="shared" si="19"/>
        <v>1905</v>
      </c>
      <c r="T348">
        <f t="shared" si="18"/>
        <v>1905</v>
      </c>
      <c r="U348">
        <v>2014</v>
      </c>
    </row>
    <row r="349" spans="1:21" ht="16.5" customHeight="1" x14ac:dyDescent="0.25">
      <c r="A349" s="116" t="s">
        <v>110</v>
      </c>
      <c r="B349" s="57" t="s">
        <v>697</v>
      </c>
      <c r="C349" s="117" t="s">
        <v>61</v>
      </c>
      <c r="D349" s="59" t="s">
        <v>72</v>
      </c>
      <c r="E349" s="79">
        <v>42299</v>
      </c>
      <c r="F349" s="54">
        <v>1</v>
      </c>
      <c r="G349" s="196">
        <v>7.5</v>
      </c>
      <c r="H349" s="197">
        <v>29.446999999999999</v>
      </c>
      <c r="O349">
        <v>2015</v>
      </c>
      <c r="S349">
        <f t="shared" si="19"/>
        <v>1905</v>
      </c>
      <c r="T349">
        <f t="shared" si="18"/>
        <v>1905</v>
      </c>
      <c r="U349">
        <v>2015</v>
      </c>
    </row>
    <row r="350" spans="1:21" ht="16.5" customHeight="1" x14ac:dyDescent="0.25">
      <c r="A350" s="116" t="s">
        <v>110</v>
      </c>
      <c r="B350" s="57" t="s">
        <v>698</v>
      </c>
      <c r="C350" s="117" t="s">
        <v>61</v>
      </c>
      <c r="D350" s="59" t="s">
        <v>72</v>
      </c>
      <c r="E350" s="79">
        <v>42020</v>
      </c>
      <c r="F350" s="54">
        <v>1</v>
      </c>
      <c r="G350" s="196">
        <v>25.92</v>
      </c>
      <c r="H350" s="197">
        <v>105</v>
      </c>
      <c r="O350">
        <v>2015</v>
      </c>
      <c r="S350">
        <f t="shared" si="19"/>
        <v>1905</v>
      </c>
      <c r="T350">
        <f t="shared" si="18"/>
        <v>1905</v>
      </c>
      <c r="U350">
        <v>2015</v>
      </c>
    </row>
    <row r="351" spans="1:21" ht="16.5" customHeight="1" x14ac:dyDescent="0.25">
      <c r="A351" s="116" t="s">
        <v>110</v>
      </c>
      <c r="B351" s="57" t="s">
        <v>699</v>
      </c>
      <c r="C351" s="117" t="s">
        <v>61</v>
      </c>
      <c r="D351" s="59" t="s">
        <v>72</v>
      </c>
      <c r="E351" s="79">
        <v>42042</v>
      </c>
      <c r="F351" s="54">
        <v>1</v>
      </c>
      <c r="G351" s="196">
        <v>9.3620000000000001</v>
      </c>
      <c r="H351" s="197">
        <v>23.338000000000001</v>
      </c>
      <c r="O351">
        <v>2015</v>
      </c>
      <c r="S351">
        <f t="shared" si="19"/>
        <v>1905</v>
      </c>
      <c r="T351">
        <f t="shared" si="18"/>
        <v>1905</v>
      </c>
      <c r="U351">
        <v>2015</v>
      </c>
    </row>
    <row r="352" spans="1:21" ht="16.5" customHeight="1" x14ac:dyDescent="0.25">
      <c r="A352" s="116" t="s">
        <v>110</v>
      </c>
      <c r="B352" s="57" t="s">
        <v>700</v>
      </c>
      <c r="C352" s="117" t="s">
        <v>61</v>
      </c>
      <c r="D352" s="59" t="s">
        <v>72</v>
      </c>
      <c r="E352" s="79">
        <v>42303</v>
      </c>
      <c r="F352" s="54">
        <v>1</v>
      </c>
      <c r="G352" s="196">
        <v>9.01</v>
      </c>
      <c r="H352" s="197">
        <v>19.73</v>
      </c>
      <c r="O352">
        <v>2015</v>
      </c>
      <c r="S352">
        <f t="shared" si="19"/>
        <v>1905</v>
      </c>
      <c r="T352">
        <f t="shared" si="18"/>
        <v>1905</v>
      </c>
      <c r="U352">
        <v>2015</v>
      </c>
    </row>
    <row r="353" spans="1:21" ht="16.5" customHeight="1" x14ac:dyDescent="0.25">
      <c r="A353" s="116" t="s">
        <v>110</v>
      </c>
      <c r="B353" s="57" t="s">
        <v>701</v>
      </c>
      <c r="C353" s="117" t="s">
        <v>61</v>
      </c>
      <c r="D353" s="59" t="s">
        <v>72</v>
      </c>
      <c r="E353" s="79">
        <v>42279</v>
      </c>
      <c r="F353" s="54">
        <v>1</v>
      </c>
      <c r="G353" s="196">
        <v>7.9489999999999998</v>
      </c>
      <c r="H353" s="197">
        <v>28.4</v>
      </c>
      <c r="O353">
        <v>2015</v>
      </c>
      <c r="S353">
        <f t="shared" si="19"/>
        <v>1905</v>
      </c>
      <c r="T353">
        <f t="shared" si="18"/>
        <v>1905</v>
      </c>
      <c r="U353">
        <v>2015</v>
      </c>
    </row>
    <row r="354" spans="1:21" ht="16.5" customHeight="1" x14ac:dyDescent="0.25">
      <c r="A354" s="116" t="s">
        <v>110</v>
      </c>
      <c r="B354" s="57" t="s">
        <v>702</v>
      </c>
      <c r="C354" s="117" t="s">
        <v>61</v>
      </c>
      <c r="D354" s="59" t="s">
        <v>72</v>
      </c>
      <c r="E354" s="79">
        <v>42039</v>
      </c>
      <c r="F354" s="54">
        <v>1</v>
      </c>
      <c r="G354" s="196">
        <v>11.9</v>
      </c>
      <c r="H354" s="197">
        <v>28.42</v>
      </c>
      <c r="O354">
        <v>2015</v>
      </c>
      <c r="S354">
        <f t="shared" si="19"/>
        <v>1905</v>
      </c>
      <c r="T354">
        <f t="shared" si="18"/>
        <v>1905</v>
      </c>
      <c r="U354">
        <v>2015</v>
      </c>
    </row>
    <row r="355" spans="1:21" ht="16.5" customHeight="1" x14ac:dyDescent="0.25">
      <c r="A355" s="116" t="s">
        <v>110</v>
      </c>
      <c r="B355" s="57" t="s">
        <v>703</v>
      </c>
      <c r="C355" s="117" t="s">
        <v>61</v>
      </c>
      <c r="D355" s="59" t="s">
        <v>72</v>
      </c>
      <c r="E355" s="79">
        <v>42180</v>
      </c>
      <c r="F355" s="54">
        <v>1</v>
      </c>
      <c r="G355" s="196">
        <v>7.08</v>
      </c>
      <c r="H355" s="197">
        <v>23.54</v>
      </c>
      <c r="O355">
        <v>2015</v>
      </c>
      <c r="S355">
        <f t="shared" si="19"/>
        <v>1905</v>
      </c>
      <c r="T355">
        <f t="shared" si="18"/>
        <v>1905</v>
      </c>
      <c r="U355">
        <v>2015</v>
      </c>
    </row>
    <row r="356" spans="1:21" ht="16.5" customHeight="1" x14ac:dyDescent="0.25">
      <c r="A356" s="116" t="s">
        <v>110</v>
      </c>
      <c r="B356" s="57" t="s">
        <v>704</v>
      </c>
      <c r="C356" s="117" t="s">
        <v>61</v>
      </c>
      <c r="D356" s="59" t="s">
        <v>72</v>
      </c>
      <c r="E356" s="79">
        <v>42124</v>
      </c>
      <c r="F356" s="54">
        <v>1</v>
      </c>
      <c r="G356" s="196">
        <v>9.08</v>
      </c>
      <c r="H356" s="197">
        <v>29.03</v>
      </c>
      <c r="O356">
        <v>2015</v>
      </c>
      <c r="S356">
        <f t="shared" si="19"/>
        <v>1905</v>
      </c>
      <c r="T356">
        <f t="shared" si="18"/>
        <v>1905</v>
      </c>
      <c r="U356">
        <v>2015</v>
      </c>
    </row>
    <row r="357" spans="1:21" ht="16.5" customHeight="1" x14ac:dyDescent="0.25">
      <c r="A357" s="137" t="s">
        <v>110</v>
      </c>
      <c r="B357" s="57" t="s">
        <v>389</v>
      </c>
      <c r="C357" s="71" t="s">
        <v>61</v>
      </c>
      <c r="D357" s="59" t="s">
        <v>72</v>
      </c>
      <c r="E357" s="70">
        <v>41089</v>
      </c>
      <c r="F357" s="54">
        <v>1</v>
      </c>
      <c r="G357" s="196">
        <v>14.91</v>
      </c>
      <c r="H357" s="208">
        <v>39.479999999999997</v>
      </c>
      <c r="O357">
        <v>2012</v>
      </c>
      <c r="S357">
        <f t="shared" si="19"/>
        <v>1905</v>
      </c>
      <c r="T357">
        <f t="shared" si="18"/>
        <v>1905</v>
      </c>
      <c r="U357">
        <v>2012</v>
      </c>
    </row>
    <row r="358" spans="1:21" ht="16.5" customHeight="1" x14ac:dyDescent="0.25">
      <c r="A358" s="113" t="s">
        <v>110</v>
      </c>
      <c r="B358" s="57" t="s">
        <v>444</v>
      </c>
      <c r="C358" s="71" t="s">
        <v>61</v>
      </c>
      <c r="D358" s="59" t="s">
        <v>72</v>
      </c>
      <c r="E358" s="60">
        <v>2010</v>
      </c>
      <c r="F358" s="54">
        <v>1</v>
      </c>
      <c r="G358" s="196">
        <v>8.8000000000000007</v>
      </c>
      <c r="H358" s="197">
        <v>31.97</v>
      </c>
      <c r="O358">
        <v>2010</v>
      </c>
      <c r="T358">
        <f t="shared" si="18"/>
        <v>2010</v>
      </c>
      <c r="U358">
        <v>2010</v>
      </c>
    </row>
    <row r="359" spans="1:21" ht="16.5" customHeight="1" x14ac:dyDescent="0.25">
      <c r="A359" s="137" t="s">
        <v>110</v>
      </c>
      <c r="B359" s="57" t="s">
        <v>757</v>
      </c>
      <c r="C359" s="71" t="s">
        <v>61</v>
      </c>
      <c r="D359" s="59" t="s">
        <v>72</v>
      </c>
      <c r="E359" s="181">
        <v>2016</v>
      </c>
      <c r="F359" s="54">
        <v>1</v>
      </c>
      <c r="G359" s="196">
        <v>6.492</v>
      </c>
      <c r="H359" s="197">
        <v>22.1</v>
      </c>
      <c r="O359">
        <v>2016</v>
      </c>
      <c r="T359">
        <f t="shared" si="18"/>
        <v>2016</v>
      </c>
      <c r="U359">
        <v>2016</v>
      </c>
    </row>
    <row r="360" spans="1:21" ht="16.5" customHeight="1" x14ac:dyDescent="0.25">
      <c r="A360" s="113" t="s">
        <v>110</v>
      </c>
      <c r="B360" s="57" t="s">
        <v>730</v>
      </c>
      <c r="C360" s="71" t="s">
        <v>61</v>
      </c>
      <c r="D360" s="59" t="s">
        <v>72</v>
      </c>
      <c r="E360" s="181">
        <v>2016</v>
      </c>
      <c r="F360" s="54">
        <v>1</v>
      </c>
      <c r="G360" s="196">
        <v>6.77</v>
      </c>
      <c r="H360" s="197">
        <v>18.350000000000001</v>
      </c>
      <c r="O360">
        <v>2016</v>
      </c>
      <c r="T360">
        <f t="shared" si="18"/>
        <v>2016</v>
      </c>
      <c r="U360">
        <v>2016</v>
      </c>
    </row>
    <row r="361" spans="1:21" ht="16.5" customHeight="1" x14ac:dyDescent="0.25">
      <c r="A361" s="144" t="s">
        <v>110</v>
      </c>
      <c r="B361" s="83" t="s">
        <v>786</v>
      </c>
      <c r="C361" s="138" t="s">
        <v>61</v>
      </c>
      <c r="D361" s="85" t="s">
        <v>72</v>
      </c>
      <c r="E361" s="86">
        <v>43084</v>
      </c>
      <c r="F361" s="87">
        <v>1</v>
      </c>
      <c r="G361" s="198">
        <v>10.65</v>
      </c>
      <c r="H361" s="199">
        <v>32.54</v>
      </c>
      <c r="O361">
        <v>2017</v>
      </c>
      <c r="S361">
        <f t="shared" si="19"/>
        <v>1905</v>
      </c>
      <c r="T361">
        <f t="shared" si="18"/>
        <v>1905</v>
      </c>
      <c r="U361">
        <v>2017</v>
      </c>
    </row>
    <row r="362" spans="1:21" ht="16.5" customHeight="1" x14ac:dyDescent="0.25">
      <c r="A362" s="144" t="s">
        <v>110</v>
      </c>
      <c r="B362" s="83" t="s">
        <v>787</v>
      </c>
      <c r="C362" s="138" t="s">
        <v>61</v>
      </c>
      <c r="D362" s="85" t="s">
        <v>72</v>
      </c>
      <c r="E362" s="86">
        <v>42864</v>
      </c>
      <c r="F362" s="87">
        <v>1</v>
      </c>
      <c r="G362" s="198">
        <v>2.2799999999999998</v>
      </c>
      <c r="H362" s="199">
        <v>7.98</v>
      </c>
      <c r="O362">
        <v>2017</v>
      </c>
      <c r="S362">
        <f t="shared" si="19"/>
        <v>1905</v>
      </c>
      <c r="T362">
        <f t="shared" si="18"/>
        <v>1905</v>
      </c>
      <c r="U362">
        <v>2017</v>
      </c>
    </row>
    <row r="363" spans="1:21" ht="16.5" customHeight="1" x14ac:dyDescent="0.25">
      <c r="A363" s="137" t="s">
        <v>111</v>
      </c>
      <c r="B363" s="71" t="s">
        <v>201</v>
      </c>
      <c r="C363" s="71" t="s">
        <v>52</v>
      </c>
      <c r="D363" s="59" t="s">
        <v>72</v>
      </c>
      <c r="E363" s="70">
        <v>41570</v>
      </c>
      <c r="F363" s="54">
        <v>1</v>
      </c>
      <c r="G363" s="196">
        <v>4.38</v>
      </c>
      <c r="H363" s="197">
        <v>18</v>
      </c>
      <c r="O363">
        <v>2013</v>
      </c>
      <c r="S363">
        <f t="shared" si="19"/>
        <v>1905</v>
      </c>
      <c r="T363">
        <f t="shared" si="18"/>
        <v>1905</v>
      </c>
      <c r="U363">
        <v>2013</v>
      </c>
    </row>
    <row r="364" spans="1:21" ht="16.5" customHeight="1" x14ac:dyDescent="0.25">
      <c r="A364" s="137" t="s">
        <v>111</v>
      </c>
      <c r="B364" s="115" t="s">
        <v>399</v>
      </c>
      <c r="C364" s="71" t="s">
        <v>52</v>
      </c>
      <c r="D364" s="59" t="s">
        <v>72</v>
      </c>
      <c r="E364" s="70">
        <v>41625</v>
      </c>
      <c r="F364" s="54">
        <v>1</v>
      </c>
      <c r="G364" s="196">
        <v>18.149999999999999</v>
      </c>
      <c r="H364" s="197">
        <v>63.524999999999991</v>
      </c>
      <c r="O364">
        <v>2013</v>
      </c>
      <c r="S364">
        <f t="shared" si="19"/>
        <v>1905</v>
      </c>
      <c r="T364">
        <f t="shared" si="18"/>
        <v>1905</v>
      </c>
      <c r="U364">
        <v>2013</v>
      </c>
    </row>
    <row r="365" spans="1:21" ht="16.5" customHeight="1" x14ac:dyDescent="0.25">
      <c r="A365" s="137" t="s">
        <v>111</v>
      </c>
      <c r="B365" s="75" t="s">
        <v>496</v>
      </c>
      <c r="C365" s="71" t="s">
        <v>52</v>
      </c>
      <c r="D365" s="59" t="s">
        <v>72</v>
      </c>
      <c r="E365" s="81">
        <v>2009</v>
      </c>
      <c r="F365" s="54">
        <v>1</v>
      </c>
      <c r="G365" s="209">
        <v>110.32</v>
      </c>
      <c r="H365" s="210">
        <v>408</v>
      </c>
      <c r="O365">
        <v>2009</v>
      </c>
      <c r="T365">
        <f t="shared" si="18"/>
        <v>2009</v>
      </c>
      <c r="U365">
        <v>2009</v>
      </c>
    </row>
    <row r="366" spans="1:21" ht="16.5" customHeight="1" x14ac:dyDescent="0.25">
      <c r="A366" s="137" t="s">
        <v>111</v>
      </c>
      <c r="B366" s="57" t="s">
        <v>283</v>
      </c>
      <c r="C366" s="71" t="s">
        <v>52</v>
      </c>
      <c r="D366" s="59" t="s">
        <v>72</v>
      </c>
      <c r="E366" s="70">
        <v>41393</v>
      </c>
      <c r="F366" s="54">
        <v>1</v>
      </c>
      <c r="G366" s="196">
        <v>5.74</v>
      </c>
      <c r="H366" s="197">
        <v>20.64</v>
      </c>
      <c r="O366">
        <v>2013</v>
      </c>
      <c r="S366">
        <f t="shared" si="19"/>
        <v>1905</v>
      </c>
      <c r="T366">
        <f t="shared" si="18"/>
        <v>1905</v>
      </c>
      <c r="U366">
        <v>2013</v>
      </c>
    </row>
    <row r="367" spans="1:21" ht="16.5" customHeight="1" x14ac:dyDescent="0.25">
      <c r="A367" s="137" t="s">
        <v>111</v>
      </c>
      <c r="B367" s="57" t="s">
        <v>327</v>
      </c>
      <c r="C367" s="71" t="s">
        <v>52</v>
      </c>
      <c r="D367" s="59" t="s">
        <v>72</v>
      </c>
      <c r="E367" s="70">
        <v>41591</v>
      </c>
      <c r="F367" s="54">
        <v>1</v>
      </c>
      <c r="G367" s="196">
        <v>42</v>
      </c>
      <c r="H367" s="197">
        <v>146</v>
      </c>
      <c r="O367">
        <v>2013</v>
      </c>
      <c r="S367">
        <f t="shared" si="19"/>
        <v>1905</v>
      </c>
      <c r="T367">
        <f t="shared" si="18"/>
        <v>1905</v>
      </c>
      <c r="U367">
        <v>2013</v>
      </c>
    </row>
    <row r="368" spans="1:21" ht="16.5" customHeight="1" x14ac:dyDescent="0.25">
      <c r="A368" s="116" t="s">
        <v>111</v>
      </c>
      <c r="B368" s="57" t="s">
        <v>554</v>
      </c>
      <c r="C368" s="117" t="s">
        <v>52</v>
      </c>
      <c r="D368" s="59" t="s">
        <v>576</v>
      </c>
      <c r="E368" s="70">
        <v>41859</v>
      </c>
      <c r="F368" s="54">
        <v>1</v>
      </c>
      <c r="G368" s="196">
        <v>5.95</v>
      </c>
      <c r="H368" s="197">
        <v>15.6</v>
      </c>
      <c r="O368">
        <v>2014</v>
      </c>
      <c r="S368">
        <f t="shared" si="19"/>
        <v>1905</v>
      </c>
      <c r="T368">
        <f t="shared" si="18"/>
        <v>1905</v>
      </c>
      <c r="U368">
        <v>2014</v>
      </c>
    </row>
    <row r="369" spans="1:21" ht="16.5" customHeight="1" x14ac:dyDescent="0.25">
      <c r="A369" s="116" t="s">
        <v>111</v>
      </c>
      <c r="B369" s="57" t="s">
        <v>560</v>
      </c>
      <c r="C369" s="117" t="s">
        <v>52</v>
      </c>
      <c r="D369" s="59" t="s">
        <v>576</v>
      </c>
      <c r="E369" s="70">
        <v>41974</v>
      </c>
      <c r="F369" s="54">
        <v>1</v>
      </c>
      <c r="G369" s="196">
        <v>11.089</v>
      </c>
      <c r="H369" s="197">
        <v>31</v>
      </c>
      <c r="O369">
        <v>2014</v>
      </c>
      <c r="S369">
        <f t="shared" si="19"/>
        <v>1905</v>
      </c>
      <c r="T369">
        <f t="shared" si="18"/>
        <v>1905</v>
      </c>
      <c r="U369">
        <v>2014</v>
      </c>
    </row>
    <row r="370" spans="1:21" ht="16.5" customHeight="1" x14ac:dyDescent="0.25">
      <c r="A370" s="116" t="s">
        <v>111</v>
      </c>
      <c r="B370" s="57" t="s">
        <v>705</v>
      </c>
      <c r="C370" s="117" t="s">
        <v>52</v>
      </c>
      <c r="D370" s="59" t="s">
        <v>576</v>
      </c>
      <c r="E370" s="70">
        <v>41913</v>
      </c>
      <c r="F370" s="54">
        <v>1</v>
      </c>
      <c r="G370" s="196">
        <v>4.0599999999999996</v>
      </c>
      <c r="H370" s="197">
        <v>12.79</v>
      </c>
      <c r="O370">
        <v>2014</v>
      </c>
      <c r="S370">
        <f t="shared" si="19"/>
        <v>1905</v>
      </c>
      <c r="T370">
        <f t="shared" si="18"/>
        <v>1905</v>
      </c>
      <c r="U370">
        <v>2014</v>
      </c>
    </row>
    <row r="371" spans="1:21" ht="16.5" customHeight="1" x14ac:dyDescent="0.25">
      <c r="A371" s="116" t="s">
        <v>111</v>
      </c>
      <c r="B371" s="57" t="s">
        <v>758</v>
      </c>
      <c r="C371" s="117" t="s">
        <v>52</v>
      </c>
      <c r="D371" s="59" t="s">
        <v>576</v>
      </c>
      <c r="E371" s="60">
        <v>2016</v>
      </c>
      <c r="F371" s="54">
        <v>1</v>
      </c>
      <c r="G371" s="196">
        <v>81.08</v>
      </c>
      <c r="H371" s="197">
        <v>338.899</v>
      </c>
      <c r="O371">
        <v>2016</v>
      </c>
      <c r="T371">
        <f t="shared" si="18"/>
        <v>2016</v>
      </c>
      <c r="U371">
        <v>2016</v>
      </c>
    </row>
    <row r="372" spans="1:21" ht="16.5" customHeight="1" x14ac:dyDescent="0.25">
      <c r="A372" s="116" t="s">
        <v>111</v>
      </c>
      <c r="B372" s="57" t="s">
        <v>759</v>
      </c>
      <c r="C372" s="117" t="s">
        <v>52</v>
      </c>
      <c r="D372" s="59" t="s">
        <v>576</v>
      </c>
      <c r="E372" s="60">
        <v>2016</v>
      </c>
      <c r="F372" s="54">
        <v>1</v>
      </c>
      <c r="G372" s="196">
        <v>5.55</v>
      </c>
      <c r="H372" s="197">
        <v>18.829999999999998</v>
      </c>
      <c r="O372">
        <v>2016</v>
      </c>
      <c r="T372">
        <f t="shared" si="18"/>
        <v>2016</v>
      </c>
      <c r="U372">
        <v>2016</v>
      </c>
    </row>
    <row r="373" spans="1:21" ht="16.5" customHeight="1" x14ac:dyDescent="0.25">
      <c r="A373" s="116" t="s">
        <v>111</v>
      </c>
      <c r="B373" s="57" t="s">
        <v>760</v>
      </c>
      <c r="C373" s="117" t="s">
        <v>52</v>
      </c>
      <c r="D373" s="59" t="s">
        <v>576</v>
      </c>
      <c r="E373" s="60">
        <v>2016</v>
      </c>
      <c r="F373" s="54">
        <v>1</v>
      </c>
      <c r="G373" s="196">
        <v>10.43</v>
      </c>
      <c r="H373" s="197">
        <v>52</v>
      </c>
      <c r="O373">
        <v>2016</v>
      </c>
      <c r="T373">
        <f t="shared" si="18"/>
        <v>2016</v>
      </c>
      <c r="U373">
        <v>2016</v>
      </c>
    </row>
    <row r="374" spans="1:21" ht="16.5" customHeight="1" x14ac:dyDescent="0.25">
      <c r="A374" s="119" t="s">
        <v>111</v>
      </c>
      <c r="B374" s="83" t="s">
        <v>788</v>
      </c>
      <c r="C374" s="120" t="s">
        <v>52</v>
      </c>
      <c r="D374" s="85" t="s">
        <v>72</v>
      </c>
      <c r="E374" s="86">
        <v>43070</v>
      </c>
      <c r="F374" s="87">
        <v>1</v>
      </c>
      <c r="G374" s="198">
        <v>74.2</v>
      </c>
      <c r="H374" s="199">
        <v>224</v>
      </c>
      <c r="O374">
        <v>2017</v>
      </c>
      <c r="S374">
        <f t="shared" si="19"/>
        <v>1905</v>
      </c>
      <c r="T374">
        <f t="shared" si="18"/>
        <v>1905</v>
      </c>
      <c r="U374">
        <v>2017</v>
      </c>
    </row>
    <row r="375" spans="1:21" ht="16.5" customHeight="1" x14ac:dyDescent="0.25">
      <c r="A375" s="137" t="s">
        <v>134</v>
      </c>
      <c r="B375" s="71" t="s">
        <v>206</v>
      </c>
      <c r="C375" s="71" t="s">
        <v>30</v>
      </c>
      <c r="D375" s="59" t="s">
        <v>72</v>
      </c>
      <c r="E375" s="70">
        <v>41035</v>
      </c>
      <c r="F375" s="54">
        <v>1</v>
      </c>
      <c r="G375" s="218">
        <v>13.37</v>
      </c>
      <c r="H375" s="208">
        <v>58</v>
      </c>
      <c r="O375">
        <v>2012</v>
      </c>
      <c r="S375">
        <f t="shared" si="19"/>
        <v>1905</v>
      </c>
      <c r="T375">
        <f t="shared" si="18"/>
        <v>1905</v>
      </c>
      <c r="U375">
        <v>2012</v>
      </c>
    </row>
    <row r="376" spans="1:21" ht="16.5" customHeight="1" x14ac:dyDescent="0.25">
      <c r="A376" s="137" t="s">
        <v>134</v>
      </c>
      <c r="B376" s="71" t="s">
        <v>212</v>
      </c>
      <c r="C376" s="71" t="s">
        <v>30</v>
      </c>
      <c r="D376" s="59" t="s">
        <v>69</v>
      </c>
      <c r="E376" s="70">
        <v>41541</v>
      </c>
      <c r="F376" s="54">
        <v>1</v>
      </c>
      <c r="G376" s="196">
        <v>98</v>
      </c>
      <c r="H376" s="197">
        <v>340</v>
      </c>
      <c r="O376">
        <v>2013</v>
      </c>
      <c r="S376">
        <f t="shared" si="19"/>
        <v>1905</v>
      </c>
      <c r="T376">
        <f t="shared" si="18"/>
        <v>1905</v>
      </c>
      <c r="U376">
        <v>2013</v>
      </c>
    </row>
    <row r="377" spans="1:21" ht="16.5" customHeight="1" x14ac:dyDescent="0.25">
      <c r="A377" s="137" t="s">
        <v>134</v>
      </c>
      <c r="B377" s="57" t="s">
        <v>223</v>
      </c>
      <c r="C377" s="71" t="s">
        <v>30</v>
      </c>
      <c r="D377" s="59" t="s">
        <v>72</v>
      </c>
      <c r="E377" s="70">
        <v>41316</v>
      </c>
      <c r="F377" s="54">
        <v>1</v>
      </c>
      <c r="G377" s="196">
        <v>66.290000000000006</v>
      </c>
      <c r="H377" s="208">
        <v>224</v>
      </c>
      <c r="O377">
        <v>2013</v>
      </c>
      <c r="S377">
        <f t="shared" si="19"/>
        <v>1905</v>
      </c>
      <c r="T377">
        <f t="shared" si="18"/>
        <v>1905</v>
      </c>
      <c r="U377">
        <v>2013</v>
      </c>
    </row>
    <row r="378" spans="1:21" ht="16.5" customHeight="1" x14ac:dyDescent="0.25">
      <c r="A378" s="137" t="s">
        <v>134</v>
      </c>
      <c r="B378" s="71" t="s">
        <v>414</v>
      </c>
      <c r="C378" s="71" t="s">
        <v>30</v>
      </c>
      <c r="D378" s="59" t="s">
        <v>72</v>
      </c>
      <c r="E378" s="70">
        <v>41088</v>
      </c>
      <c r="F378" s="54">
        <v>1</v>
      </c>
      <c r="G378" s="218">
        <v>48.5</v>
      </c>
      <c r="H378" s="208">
        <v>140</v>
      </c>
      <c r="O378">
        <v>2012</v>
      </c>
      <c r="S378">
        <f t="shared" si="19"/>
        <v>1905</v>
      </c>
      <c r="T378">
        <f t="shared" si="18"/>
        <v>1905</v>
      </c>
      <c r="U378">
        <v>2012</v>
      </c>
    </row>
    <row r="379" spans="1:21" ht="16.5" customHeight="1" x14ac:dyDescent="0.25">
      <c r="A379" s="137" t="s">
        <v>134</v>
      </c>
      <c r="B379" s="71" t="s">
        <v>415</v>
      </c>
      <c r="C379" s="71" t="s">
        <v>30</v>
      </c>
      <c r="D379" s="59" t="s">
        <v>72</v>
      </c>
      <c r="E379" s="70">
        <v>41499</v>
      </c>
      <c r="F379" s="54">
        <v>1</v>
      </c>
      <c r="G379" s="218">
        <v>17.7</v>
      </c>
      <c r="H379" s="208">
        <v>50</v>
      </c>
      <c r="O379">
        <v>2013</v>
      </c>
      <c r="S379">
        <f t="shared" si="19"/>
        <v>1905</v>
      </c>
      <c r="T379">
        <f t="shared" si="18"/>
        <v>1905</v>
      </c>
      <c r="U379">
        <v>2013</v>
      </c>
    </row>
    <row r="380" spans="1:21" ht="16.5" customHeight="1" x14ac:dyDescent="0.25">
      <c r="A380" s="137" t="s">
        <v>134</v>
      </c>
      <c r="B380" s="71" t="s">
        <v>252</v>
      </c>
      <c r="C380" s="71" t="s">
        <v>30</v>
      </c>
      <c r="D380" s="59" t="s">
        <v>72</v>
      </c>
      <c r="E380" s="79">
        <v>41901</v>
      </c>
      <c r="F380" s="54">
        <v>1</v>
      </c>
      <c r="G380" s="196">
        <v>28.277999999999999</v>
      </c>
      <c r="H380" s="197">
        <v>85</v>
      </c>
      <c r="O380">
        <v>2014</v>
      </c>
      <c r="S380">
        <f t="shared" si="19"/>
        <v>1905</v>
      </c>
      <c r="T380">
        <f t="shared" si="18"/>
        <v>1905</v>
      </c>
      <c r="U380">
        <v>2014</v>
      </c>
    </row>
    <row r="381" spans="1:21" ht="16.5" customHeight="1" x14ac:dyDescent="0.25">
      <c r="A381" s="137" t="s">
        <v>134</v>
      </c>
      <c r="B381" s="57" t="s">
        <v>267</v>
      </c>
      <c r="C381" s="71" t="s">
        <v>30</v>
      </c>
      <c r="D381" s="59" t="s">
        <v>72</v>
      </c>
      <c r="E381" s="70">
        <v>41421</v>
      </c>
      <c r="F381" s="54">
        <v>1</v>
      </c>
      <c r="G381" s="196">
        <v>3.0979999999999999</v>
      </c>
      <c r="H381" s="197">
        <v>10.199999999999999</v>
      </c>
      <c r="O381">
        <v>2013</v>
      </c>
      <c r="S381">
        <f t="shared" si="19"/>
        <v>1905</v>
      </c>
      <c r="T381">
        <f t="shared" si="18"/>
        <v>1905</v>
      </c>
      <c r="U381">
        <v>2013</v>
      </c>
    </row>
    <row r="382" spans="1:21" ht="16.5" customHeight="1" x14ac:dyDescent="0.25">
      <c r="A382" s="137" t="s">
        <v>134</v>
      </c>
      <c r="B382" s="57" t="s">
        <v>425</v>
      </c>
      <c r="C382" s="71" t="s">
        <v>30</v>
      </c>
      <c r="D382" s="59" t="s">
        <v>72</v>
      </c>
      <c r="E382" s="70">
        <f>E381</f>
        <v>41421</v>
      </c>
      <c r="F382" s="54">
        <v>1</v>
      </c>
      <c r="G382" s="196">
        <v>1.42</v>
      </c>
      <c r="H382" s="208">
        <v>5.5</v>
      </c>
      <c r="O382">
        <v>2013</v>
      </c>
      <c r="S382">
        <f t="shared" si="19"/>
        <v>1905</v>
      </c>
      <c r="T382">
        <f t="shared" si="18"/>
        <v>1905</v>
      </c>
      <c r="U382">
        <v>2013</v>
      </c>
    </row>
    <row r="383" spans="1:21" ht="16.5" customHeight="1" x14ac:dyDescent="0.25">
      <c r="A383" s="137" t="s">
        <v>134</v>
      </c>
      <c r="B383" s="57" t="s">
        <v>290</v>
      </c>
      <c r="C383" s="71" t="s">
        <v>30</v>
      </c>
      <c r="D383" s="59" t="s">
        <v>72</v>
      </c>
      <c r="E383" s="60">
        <v>2008</v>
      </c>
      <c r="F383" s="54">
        <v>1</v>
      </c>
      <c r="G383" s="226">
        <v>31.3</v>
      </c>
      <c r="H383" s="227">
        <v>100</v>
      </c>
      <c r="O383">
        <v>2008</v>
      </c>
      <c r="T383">
        <f t="shared" si="18"/>
        <v>2008</v>
      </c>
      <c r="U383">
        <v>2008</v>
      </c>
    </row>
    <row r="384" spans="1:21" ht="16.5" customHeight="1" x14ac:dyDescent="0.25">
      <c r="A384" s="137" t="s">
        <v>134</v>
      </c>
      <c r="B384" s="57" t="s">
        <v>510</v>
      </c>
      <c r="C384" s="71" t="s">
        <v>30</v>
      </c>
      <c r="D384" s="59" t="s">
        <v>72</v>
      </c>
      <c r="E384" s="60">
        <v>2009</v>
      </c>
      <c r="F384" s="54">
        <v>1</v>
      </c>
      <c r="G384" s="228">
        <v>0</v>
      </c>
      <c r="H384" s="229">
        <v>0</v>
      </c>
      <c r="O384">
        <v>2009</v>
      </c>
      <c r="T384">
        <f t="shared" si="18"/>
        <v>2009</v>
      </c>
      <c r="U384">
        <v>2009</v>
      </c>
    </row>
    <row r="385" spans="1:21" ht="16.5" customHeight="1" x14ac:dyDescent="0.25">
      <c r="A385" s="137" t="s">
        <v>134</v>
      </c>
      <c r="B385" s="57" t="s">
        <v>291</v>
      </c>
      <c r="C385" s="71" t="s">
        <v>30</v>
      </c>
      <c r="D385" s="59" t="s">
        <v>72</v>
      </c>
      <c r="E385" s="70">
        <v>39554</v>
      </c>
      <c r="F385" s="54">
        <v>1</v>
      </c>
      <c r="G385" s="196">
        <v>5.2</v>
      </c>
      <c r="H385" s="197">
        <v>20</v>
      </c>
      <c r="O385">
        <v>2008</v>
      </c>
      <c r="S385">
        <f t="shared" si="19"/>
        <v>1905</v>
      </c>
      <c r="T385">
        <f t="shared" si="18"/>
        <v>1905</v>
      </c>
      <c r="U385">
        <v>2008</v>
      </c>
    </row>
    <row r="386" spans="1:21" ht="16.5" customHeight="1" x14ac:dyDescent="0.25">
      <c r="A386" s="137" t="s">
        <v>134</v>
      </c>
      <c r="B386" s="71" t="s">
        <v>514</v>
      </c>
      <c r="C386" s="71" t="s">
        <v>30</v>
      </c>
      <c r="D386" s="59" t="s">
        <v>72</v>
      </c>
      <c r="E386" s="70">
        <v>41094</v>
      </c>
      <c r="F386" s="54">
        <v>1</v>
      </c>
      <c r="G386" s="196">
        <v>38.6</v>
      </c>
      <c r="H386" s="208">
        <v>105</v>
      </c>
      <c r="O386">
        <v>2012</v>
      </c>
      <c r="S386">
        <f t="shared" si="19"/>
        <v>1905</v>
      </c>
      <c r="T386">
        <f t="shared" si="18"/>
        <v>1905</v>
      </c>
      <c r="U386">
        <v>2012</v>
      </c>
    </row>
    <row r="387" spans="1:21" ht="16.5" customHeight="1" x14ac:dyDescent="0.25">
      <c r="A387" s="137" t="s">
        <v>134</v>
      </c>
      <c r="B387" s="57" t="s">
        <v>308</v>
      </c>
      <c r="C387" s="71" t="s">
        <v>30</v>
      </c>
      <c r="D387" s="59" t="s">
        <v>72</v>
      </c>
      <c r="E387" s="70">
        <v>40851</v>
      </c>
      <c r="F387" s="54">
        <v>1</v>
      </c>
      <c r="G387" s="202">
        <v>9.74</v>
      </c>
      <c r="H387" s="203">
        <v>41</v>
      </c>
      <c r="O387">
        <v>2011</v>
      </c>
      <c r="S387">
        <f t="shared" si="19"/>
        <v>1905</v>
      </c>
      <c r="T387">
        <f t="shared" ref="T387:T450" si="20">IF(LEN(S387)&lt;2,O387,S387)</f>
        <v>1905</v>
      </c>
      <c r="U387">
        <v>2011</v>
      </c>
    </row>
    <row r="388" spans="1:21" ht="16.5" customHeight="1" x14ac:dyDescent="0.25">
      <c r="A388" s="137" t="s">
        <v>134</v>
      </c>
      <c r="B388" s="57" t="s">
        <v>312</v>
      </c>
      <c r="C388" s="71" t="s">
        <v>30</v>
      </c>
      <c r="D388" s="59" t="s">
        <v>72</v>
      </c>
      <c r="E388" s="70">
        <v>41334</v>
      </c>
      <c r="F388" s="54">
        <v>1</v>
      </c>
      <c r="G388" s="196">
        <v>25.452000000000002</v>
      </c>
      <c r="H388" s="208">
        <v>74.92</v>
      </c>
      <c r="O388">
        <v>2013</v>
      </c>
      <c r="S388">
        <f t="shared" si="19"/>
        <v>1905</v>
      </c>
      <c r="T388">
        <f t="shared" si="20"/>
        <v>1905</v>
      </c>
      <c r="U388">
        <v>2013</v>
      </c>
    </row>
    <row r="389" spans="1:21" ht="16.5" customHeight="1" x14ac:dyDescent="0.25">
      <c r="A389" s="137" t="s">
        <v>134</v>
      </c>
      <c r="B389" s="57" t="s">
        <v>438</v>
      </c>
      <c r="C389" s="71" t="s">
        <v>30</v>
      </c>
      <c r="D389" s="59" t="s">
        <v>72</v>
      </c>
      <c r="E389" s="70">
        <v>40843</v>
      </c>
      <c r="F389" s="54">
        <v>1</v>
      </c>
      <c r="G389" s="196">
        <v>37.700000000000003</v>
      </c>
      <c r="H389" s="197">
        <v>130</v>
      </c>
      <c r="O389">
        <v>2011</v>
      </c>
      <c r="S389">
        <f t="shared" si="19"/>
        <v>1905</v>
      </c>
      <c r="T389">
        <f t="shared" si="20"/>
        <v>1905</v>
      </c>
      <c r="U389">
        <v>2011</v>
      </c>
    </row>
    <row r="390" spans="1:21" ht="16.5" customHeight="1" x14ac:dyDescent="0.25">
      <c r="A390" s="137" t="s">
        <v>134</v>
      </c>
      <c r="B390" s="57" t="s">
        <v>332</v>
      </c>
      <c r="C390" s="71" t="s">
        <v>30</v>
      </c>
      <c r="D390" s="59" t="s">
        <v>72</v>
      </c>
      <c r="E390" s="79">
        <v>40686</v>
      </c>
      <c r="F390" s="54">
        <v>1</v>
      </c>
      <c r="G390" s="202">
        <v>26.579000000000001</v>
      </c>
      <c r="H390" s="203">
        <v>100.33</v>
      </c>
      <c r="O390">
        <v>2011</v>
      </c>
      <c r="S390">
        <f t="shared" si="19"/>
        <v>1905</v>
      </c>
      <c r="T390">
        <f t="shared" si="20"/>
        <v>1905</v>
      </c>
      <c r="U390">
        <v>2011</v>
      </c>
    </row>
    <row r="391" spans="1:21" ht="16.5" customHeight="1" x14ac:dyDescent="0.25">
      <c r="A391" s="137" t="s">
        <v>134</v>
      </c>
      <c r="B391" s="57" t="s">
        <v>352</v>
      </c>
      <c r="C391" s="71" t="s">
        <v>30</v>
      </c>
      <c r="D391" s="59" t="s">
        <v>72</v>
      </c>
      <c r="E391" s="70">
        <v>41229</v>
      </c>
      <c r="F391" s="54">
        <v>1</v>
      </c>
      <c r="G391" s="196">
        <v>8.9</v>
      </c>
      <c r="H391" s="197">
        <v>26</v>
      </c>
      <c r="O391">
        <v>2012</v>
      </c>
      <c r="S391">
        <f t="shared" si="19"/>
        <v>1905</v>
      </c>
      <c r="T391">
        <f t="shared" si="20"/>
        <v>1905</v>
      </c>
      <c r="U391">
        <v>2012</v>
      </c>
    </row>
    <row r="392" spans="1:21" ht="16.5" customHeight="1" x14ac:dyDescent="0.25">
      <c r="A392" s="137" t="s">
        <v>134</v>
      </c>
      <c r="B392" s="57" t="s">
        <v>355</v>
      </c>
      <c r="C392" s="71" t="s">
        <v>30</v>
      </c>
      <c r="D392" s="59" t="s">
        <v>72</v>
      </c>
      <c r="E392" s="60">
        <v>2010</v>
      </c>
      <c r="F392" s="54">
        <v>1</v>
      </c>
      <c r="G392" s="196">
        <v>21.6</v>
      </c>
      <c r="H392" s="208">
        <v>70</v>
      </c>
      <c r="O392">
        <v>2010</v>
      </c>
      <c r="T392">
        <f t="shared" si="20"/>
        <v>2010</v>
      </c>
      <c r="U392">
        <v>2010</v>
      </c>
    </row>
    <row r="393" spans="1:21" ht="16.5" customHeight="1" x14ac:dyDescent="0.25">
      <c r="A393" s="137" t="s">
        <v>134</v>
      </c>
      <c r="B393" s="71" t="s">
        <v>360</v>
      </c>
      <c r="C393" s="71" t="s">
        <v>30</v>
      </c>
      <c r="D393" s="59" t="s">
        <v>72</v>
      </c>
      <c r="E393" s="79">
        <v>41192</v>
      </c>
      <c r="F393" s="54">
        <v>1</v>
      </c>
      <c r="G393" s="202">
        <v>8.73</v>
      </c>
      <c r="H393" s="203">
        <v>30</v>
      </c>
      <c r="O393">
        <v>2012</v>
      </c>
      <c r="S393">
        <f t="shared" si="19"/>
        <v>1905</v>
      </c>
      <c r="T393">
        <f t="shared" si="20"/>
        <v>1905</v>
      </c>
      <c r="U393">
        <v>2012</v>
      </c>
    </row>
    <row r="394" spans="1:21" ht="16.5" customHeight="1" x14ac:dyDescent="0.25">
      <c r="A394" s="137" t="s">
        <v>134</v>
      </c>
      <c r="B394" s="57" t="s">
        <v>528</v>
      </c>
      <c r="C394" s="71" t="s">
        <v>30</v>
      </c>
      <c r="D394" s="59" t="s">
        <v>72</v>
      </c>
      <c r="E394" s="70">
        <v>41272</v>
      </c>
      <c r="F394" s="54">
        <v>1</v>
      </c>
      <c r="G394" s="196">
        <v>18.5</v>
      </c>
      <c r="H394" s="197">
        <v>69.680000000000007</v>
      </c>
      <c r="O394">
        <v>2012</v>
      </c>
      <c r="S394">
        <f t="shared" si="19"/>
        <v>1905</v>
      </c>
      <c r="T394">
        <f t="shared" si="20"/>
        <v>1905</v>
      </c>
      <c r="U394">
        <v>2012</v>
      </c>
    </row>
    <row r="395" spans="1:21" ht="16.5" customHeight="1" x14ac:dyDescent="0.25">
      <c r="A395" s="137" t="s">
        <v>134</v>
      </c>
      <c r="B395" s="57" t="s">
        <v>385</v>
      </c>
      <c r="C395" s="71" t="s">
        <v>30</v>
      </c>
      <c r="D395" s="59" t="s">
        <v>72</v>
      </c>
      <c r="E395" s="70">
        <v>41425</v>
      </c>
      <c r="F395" s="54">
        <v>1</v>
      </c>
      <c r="G395" s="196">
        <v>10.566000000000001</v>
      </c>
      <c r="H395" s="197">
        <v>32</v>
      </c>
      <c r="O395">
        <v>2013</v>
      </c>
      <c r="S395">
        <f t="shared" si="19"/>
        <v>1905</v>
      </c>
      <c r="T395">
        <f t="shared" si="20"/>
        <v>1905</v>
      </c>
      <c r="U395">
        <v>2013</v>
      </c>
    </row>
    <row r="396" spans="1:21" ht="16.5" customHeight="1" x14ac:dyDescent="0.25">
      <c r="A396" s="116" t="s">
        <v>134</v>
      </c>
      <c r="B396" s="57" t="s">
        <v>540</v>
      </c>
      <c r="C396" s="117" t="s">
        <v>30</v>
      </c>
      <c r="D396" s="59" t="s">
        <v>576</v>
      </c>
      <c r="E396" s="70">
        <v>41870</v>
      </c>
      <c r="F396" s="54">
        <v>1</v>
      </c>
      <c r="G396" s="196">
        <v>7.33</v>
      </c>
      <c r="H396" s="197">
        <v>25</v>
      </c>
      <c r="O396">
        <v>2014</v>
      </c>
      <c r="S396">
        <f t="shared" si="19"/>
        <v>1905</v>
      </c>
      <c r="T396">
        <f t="shared" si="20"/>
        <v>1905</v>
      </c>
      <c r="U396">
        <v>2014</v>
      </c>
    </row>
    <row r="397" spans="1:21" ht="16.5" customHeight="1" x14ac:dyDescent="0.25">
      <c r="A397" s="116" t="s">
        <v>134</v>
      </c>
      <c r="B397" s="57" t="s">
        <v>549</v>
      </c>
      <c r="C397" s="117" t="s">
        <v>30</v>
      </c>
      <c r="D397" s="59" t="s">
        <v>576</v>
      </c>
      <c r="E397" s="70">
        <v>41649</v>
      </c>
      <c r="F397" s="54">
        <v>1</v>
      </c>
      <c r="G397" s="196">
        <v>49.2</v>
      </c>
      <c r="H397" s="197">
        <v>152.13</v>
      </c>
      <c r="O397">
        <v>2014</v>
      </c>
      <c r="S397">
        <f t="shared" si="19"/>
        <v>1905</v>
      </c>
      <c r="T397">
        <f t="shared" si="20"/>
        <v>1905</v>
      </c>
      <c r="U397">
        <v>2014</v>
      </c>
    </row>
    <row r="398" spans="1:21" ht="16.5" customHeight="1" x14ac:dyDescent="0.25">
      <c r="A398" s="116" t="s">
        <v>134</v>
      </c>
      <c r="B398" s="57" t="s">
        <v>558</v>
      </c>
      <c r="C398" s="117" t="s">
        <v>30</v>
      </c>
      <c r="D398" s="59" t="s">
        <v>576</v>
      </c>
      <c r="E398" s="70">
        <v>41830</v>
      </c>
      <c r="F398" s="54">
        <v>1</v>
      </c>
      <c r="G398" s="196">
        <v>36.26</v>
      </c>
      <c r="H398" s="197">
        <v>118.8</v>
      </c>
      <c r="O398">
        <v>2014</v>
      </c>
      <c r="S398">
        <f t="shared" si="19"/>
        <v>1905</v>
      </c>
      <c r="T398">
        <f t="shared" si="20"/>
        <v>1905</v>
      </c>
      <c r="U398">
        <v>2014</v>
      </c>
    </row>
    <row r="399" spans="1:21" ht="16.5" customHeight="1" x14ac:dyDescent="0.25">
      <c r="A399" s="116" t="s">
        <v>134</v>
      </c>
      <c r="B399" s="57" t="s">
        <v>565</v>
      </c>
      <c r="C399" s="117" t="s">
        <v>30</v>
      </c>
      <c r="D399" s="59" t="s">
        <v>576</v>
      </c>
      <c r="E399" s="70">
        <v>41802</v>
      </c>
      <c r="F399" s="54">
        <v>1</v>
      </c>
      <c r="G399" s="196">
        <v>3.43</v>
      </c>
      <c r="H399" s="197">
        <v>10.16</v>
      </c>
      <c r="O399">
        <v>2014</v>
      </c>
      <c r="S399">
        <f t="shared" si="19"/>
        <v>1905</v>
      </c>
      <c r="T399">
        <f t="shared" si="20"/>
        <v>1905</v>
      </c>
      <c r="U399">
        <v>2014</v>
      </c>
    </row>
    <row r="400" spans="1:21" ht="16.5" customHeight="1" x14ac:dyDescent="0.25">
      <c r="A400" s="126" t="s">
        <v>134</v>
      </c>
      <c r="B400" s="71" t="s">
        <v>572</v>
      </c>
      <c r="C400" s="127" t="s">
        <v>30</v>
      </c>
      <c r="D400" s="59" t="s">
        <v>576</v>
      </c>
      <c r="E400" s="70">
        <v>41929</v>
      </c>
      <c r="F400" s="54">
        <v>1</v>
      </c>
      <c r="G400" s="218">
        <v>3.9780000000000002</v>
      </c>
      <c r="H400" s="208">
        <v>10.063000000000001</v>
      </c>
      <c r="O400">
        <v>2014</v>
      </c>
      <c r="S400">
        <f t="shared" si="19"/>
        <v>1905</v>
      </c>
      <c r="T400">
        <f t="shared" si="20"/>
        <v>1905</v>
      </c>
      <c r="U400">
        <v>2014</v>
      </c>
    </row>
    <row r="401" spans="1:21" ht="16.5" customHeight="1" x14ac:dyDescent="0.25">
      <c r="A401" s="126" t="s">
        <v>134</v>
      </c>
      <c r="B401" s="71" t="s">
        <v>468</v>
      </c>
      <c r="C401" s="127" t="s">
        <v>30</v>
      </c>
      <c r="D401" s="59" t="s">
        <v>69</v>
      </c>
      <c r="E401" s="70">
        <v>41061</v>
      </c>
      <c r="F401" s="54">
        <v>1</v>
      </c>
      <c r="G401" s="218">
        <v>229.69</v>
      </c>
      <c r="H401" s="208">
        <v>900</v>
      </c>
      <c r="O401">
        <v>2012</v>
      </c>
      <c r="S401">
        <f t="shared" ref="S401:S464" si="21">YEAR(O401)</f>
        <v>1905</v>
      </c>
      <c r="T401">
        <f t="shared" si="20"/>
        <v>1905</v>
      </c>
      <c r="U401">
        <v>2012</v>
      </c>
    </row>
    <row r="402" spans="1:21" ht="16.5" customHeight="1" x14ac:dyDescent="0.25">
      <c r="A402" s="126" t="s">
        <v>134</v>
      </c>
      <c r="B402" s="71" t="s">
        <v>707</v>
      </c>
      <c r="C402" s="127" t="s">
        <v>30</v>
      </c>
      <c r="D402" s="59" t="s">
        <v>72</v>
      </c>
      <c r="E402" s="79">
        <v>42296</v>
      </c>
      <c r="F402" s="54">
        <v>1</v>
      </c>
      <c r="G402" s="218">
        <v>23.3</v>
      </c>
      <c r="H402" s="208">
        <v>100</v>
      </c>
      <c r="O402">
        <v>2015</v>
      </c>
      <c r="S402">
        <f t="shared" si="21"/>
        <v>1905</v>
      </c>
      <c r="T402">
        <f t="shared" si="20"/>
        <v>1905</v>
      </c>
      <c r="U402">
        <v>2015</v>
      </c>
    </row>
    <row r="403" spans="1:21" ht="16.5" customHeight="1" x14ac:dyDescent="0.25">
      <c r="A403" s="126" t="s">
        <v>134</v>
      </c>
      <c r="B403" s="71" t="s">
        <v>708</v>
      </c>
      <c r="C403" s="127" t="s">
        <v>30</v>
      </c>
      <c r="D403" s="59" t="s">
        <v>72</v>
      </c>
      <c r="E403" s="79">
        <v>42292</v>
      </c>
      <c r="F403" s="54">
        <v>1</v>
      </c>
      <c r="G403" s="218">
        <v>3.77</v>
      </c>
      <c r="H403" s="208">
        <v>12.52</v>
      </c>
      <c r="O403">
        <v>2015</v>
      </c>
      <c r="S403">
        <f t="shared" si="21"/>
        <v>1905</v>
      </c>
      <c r="T403">
        <f t="shared" si="20"/>
        <v>1905</v>
      </c>
      <c r="U403">
        <v>2015</v>
      </c>
    </row>
    <row r="404" spans="1:21" ht="16.5" customHeight="1" x14ac:dyDescent="0.25">
      <c r="A404" s="126" t="s">
        <v>134</v>
      </c>
      <c r="B404" s="71" t="s">
        <v>709</v>
      </c>
      <c r="C404" s="127" t="s">
        <v>30</v>
      </c>
      <c r="D404" s="59" t="s">
        <v>72</v>
      </c>
      <c r="E404" s="79">
        <v>42305</v>
      </c>
      <c r="F404" s="54">
        <v>1</v>
      </c>
      <c r="G404" s="218">
        <v>10.050000000000001</v>
      </c>
      <c r="H404" s="208">
        <v>39.979999999999997</v>
      </c>
      <c r="O404">
        <v>2015</v>
      </c>
      <c r="S404">
        <f t="shared" si="21"/>
        <v>1905</v>
      </c>
      <c r="T404">
        <f t="shared" si="20"/>
        <v>1905</v>
      </c>
      <c r="U404">
        <v>2015</v>
      </c>
    </row>
    <row r="405" spans="1:21" ht="16.5" customHeight="1" x14ac:dyDescent="0.25">
      <c r="A405" s="126" t="s">
        <v>134</v>
      </c>
      <c r="B405" s="71" t="s">
        <v>710</v>
      </c>
      <c r="C405" s="127" t="s">
        <v>30</v>
      </c>
      <c r="D405" s="59" t="s">
        <v>72</v>
      </c>
      <c r="E405" s="79">
        <v>42292</v>
      </c>
      <c r="F405" s="54">
        <v>1</v>
      </c>
      <c r="G405" s="218">
        <v>23.125</v>
      </c>
      <c r="H405" s="208">
        <v>70</v>
      </c>
      <c r="O405">
        <v>2015</v>
      </c>
      <c r="S405">
        <f t="shared" si="21"/>
        <v>1905</v>
      </c>
      <c r="T405">
        <f t="shared" si="20"/>
        <v>1905</v>
      </c>
      <c r="U405">
        <v>2015</v>
      </c>
    </row>
    <row r="406" spans="1:21" ht="16.5" customHeight="1" x14ac:dyDescent="0.25">
      <c r="A406" s="126" t="s">
        <v>134</v>
      </c>
      <c r="B406" s="71" t="s">
        <v>711</v>
      </c>
      <c r="C406" s="127" t="s">
        <v>30</v>
      </c>
      <c r="D406" s="59" t="s">
        <v>72</v>
      </c>
      <c r="E406" s="79">
        <v>42047</v>
      </c>
      <c r="F406" s="54">
        <v>1</v>
      </c>
      <c r="G406" s="218">
        <v>9.18</v>
      </c>
      <c r="H406" s="208">
        <v>21.625</v>
      </c>
      <c r="O406">
        <v>2015</v>
      </c>
      <c r="S406">
        <f t="shared" si="21"/>
        <v>1905</v>
      </c>
      <c r="T406">
        <f t="shared" si="20"/>
        <v>1905</v>
      </c>
      <c r="U406">
        <v>2015</v>
      </c>
    </row>
    <row r="407" spans="1:21" ht="16.5" customHeight="1" x14ac:dyDescent="0.25">
      <c r="A407" s="126" t="s">
        <v>134</v>
      </c>
      <c r="B407" s="71" t="s">
        <v>712</v>
      </c>
      <c r="C407" s="127" t="s">
        <v>30</v>
      </c>
      <c r="D407" s="59" t="s">
        <v>72</v>
      </c>
      <c r="E407" s="79">
        <v>42302</v>
      </c>
      <c r="F407" s="54">
        <v>1</v>
      </c>
      <c r="G407" s="218">
        <v>7</v>
      </c>
      <c r="H407" s="208">
        <v>27</v>
      </c>
      <c r="O407">
        <v>2015</v>
      </c>
      <c r="S407">
        <f t="shared" si="21"/>
        <v>1905</v>
      </c>
      <c r="T407">
        <f t="shared" si="20"/>
        <v>1905</v>
      </c>
      <c r="U407">
        <v>2015</v>
      </c>
    </row>
    <row r="408" spans="1:21" ht="16.5" customHeight="1" x14ac:dyDescent="0.25">
      <c r="A408" s="126" t="s">
        <v>134</v>
      </c>
      <c r="B408" s="71" t="s">
        <v>713</v>
      </c>
      <c r="C408" s="127" t="s">
        <v>30</v>
      </c>
      <c r="D408" s="59" t="s">
        <v>72</v>
      </c>
      <c r="E408" s="79">
        <v>42301</v>
      </c>
      <c r="F408" s="54">
        <v>1</v>
      </c>
      <c r="G408" s="218">
        <v>8.84</v>
      </c>
      <c r="H408" s="208">
        <v>24.84</v>
      </c>
      <c r="O408">
        <v>2015</v>
      </c>
      <c r="S408">
        <f t="shared" si="21"/>
        <v>1905</v>
      </c>
      <c r="T408">
        <f t="shared" si="20"/>
        <v>1905</v>
      </c>
      <c r="U408">
        <v>2015</v>
      </c>
    </row>
    <row r="409" spans="1:21" ht="16.5" customHeight="1" x14ac:dyDescent="0.25">
      <c r="A409" s="116" t="s">
        <v>134</v>
      </c>
      <c r="B409" s="57" t="s">
        <v>578</v>
      </c>
      <c r="C409" s="117" t="s">
        <v>30</v>
      </c>
      <c r="D409" s="59" t="s">
        <v>576</v>
      </c>
      <c r="E409" s="70">
        <v>41837</v>
      </c>
      <c r="F409" s="54">
        <v>1</v>
      </c>
      <c r="G409" s="196">
        <v>10.319000000000001</v>
      </c>
      <c r="H409" s="197">
        <v>39.033999999999999</v>
      </c>
      <c r="O409">
        <v>2014</v>
      </c>
      <c r="S409">
        <f t="shared" si="21"/>
        <v>1905</v>
      </c>
      <c r="T409">
        <f t="shared" si="20"/>
        <v>1905</v>
      </c>
      <c r="U409">
        <v>2014</v>
      </c>
    </row>
    <row r="410" spans="1:21" ht="16.5" customHeight="1" x14ac:dyDescent="0.25">
      <c r="A410" s="126" t="s">
        <v>134</v>
      </c>
      <c r="B410" s="71" t="s">
        <v>761</v>
      </c>
      <c r="C410" s="127" t="s">
        <v>30</v>
      </c>
      <c r="D410" s="59" t="s">
        <v>72</v>
      </c>
      <c r="E410" s="181">
        <v>2016</v>
      </c>
      <c r="F410" s="54">
        <v>1</v>
      </c>
      <c r="G410" s="218">
        <v>3.089</v>
      </c>
      <c r="H410" s="208">
        <v>13.6</v>
      </c>
      <c r="O410">
        <v>2016</v>
      </c>
      <c r="T410">
        <f t="shared" si="20"/>
        <v>2016</v>
      </c>
      <c r="U410">
        <v>2016</v>
      </c>
    </row>
    <row r="411" spans="1:21" ht="16.5" customHeight="1" x14ac:dyDescent="0.25">
      <c r="A411" s="126" t="s">
        <v>134</v>
      </c>
      <c r="B411" s="71" t="s">
        <v>762</v>
      </c>
      <c r="C411" s="127" t="s">
        <v>30</v>
      </c>
      <c r="D411" s="59" t="s">
        <v>72</v>
      </c>
      <c r="E411" s="181">
        <v>2016</v>
      </c>
      <c r="F411" s="54">
        <v>1</v>
      </c>
      <c r="G411" s="218">
        <v>15.013</v>
      </c>
      <c r="H411" s="208">
        <v>45.05</v>
      </c>
      <c r="O411">
        <v>2016</v>
      </c>
      <c r="T411">
        <f t="shared" si="20"/>
        <v>2016</v>
      </c>
      <c r="U411">
        <v>2016</v>
      </c>
    </row>
    <row r="412" spans="1:21" ht="16.5" customHeight="1" x14ac:dyDescent="0.25">
      <c r="A412" s="142" t="s">
        <v>134</v>
      </c>
      <c r="B412" s="138" t="s">
        <v>789</v>
      </c>
      <c r="C412" s="143" t="s">
        <v>30</v>
      </c>
      <c r="D412" s="85" t="s">
        <v>72</v>
      </c>
      <c r="E412" s="86">
        <v>42888</v>
      </c>
      <c r="F412" s="87">
        <v>1</v>
      </c>
      <c r="G412" s="225">
        <v>17.38</v>
      </c>
      <c r="H412" s="213">
        <v>42.33</v>
      </c>
      <c r="O412">
        <v>2017</v>
      </c>
      <c r="S412">
        <f t="shared" si="21"/>
        <v>1905</v>
      </c>
      <c r="T412">
        <f t="shared" si="20"/>
        <v>1905</v>
      </c>
      <c r="U412">
        <v>2017</v>
      </c>
    </row>
    <row r="413" spans="1:21" ht="16.5" customHeight="1" x14ac:dyDescent="0.25">
      <c r="A413" s="113" t="s">
        <v>135</v>
      </c>
      <c r="B413" s="66" t="s">
        <v>178</v>
      </c>
      <c r="C413" s="114" t="s">
        <v>54</v>
      </c>
      <c r="D413" s="59" t="s">
        <v>72</v>
      </c>
      <c r="E413" s="145">
        <v>1961</v>
      </c>
      <c r="F413" s="54">
        <v>1</v>
      </c>
      <c r="G413" s="230">
        <v>24.94</v>
      </c>
      <c r="H413" s="231">
        <v>110</v>
      </c>
      <c r="O413">
        <v>1961</v>
      </c>
      <c r="T413">
        <f t="shared" si="20"/>
        <v>1961</v>
      </c>
      <c r="U413">
        <v>1961</v>
      </c>
    </row>
    <row r="414" spans="1:21" ht="16.5" customHeight="1" x14ac:dyDescent="0.25">
      <c r="A414" s="113" t="s">
        <v>135</v>
      </c>
      <c r="B414" s="57" t="s">
        <v>199</v>
      </c>
      <c r="C414" s="114" t="s">
        <v>54</v>
      </c>
      <c r="D414" s="59" t="s">
        <v>72</v>
      </c>
      <c r="E414" s="70">
        <v>41460</v>
      </c>
      <c r="F414" s="54">
        <v>1</v>
      </c>
      <c r="G414" s="196">
        <v>29.303999999999998</v>
      </c>
      <c r="H414" s="197">
        <v>109</v>
      </c>
      <c r="O414">
        <v>2013</v>
      </c>
      <c r="S414">
        <f t="shared" si="21"/>
        <v>1905</v>
      </c>
      <c r="T414">
        <f t="shared" si="20"/>
        <v>1905</v>
      </c>
      <c r="U414">
        <v>2013</v>
      </c>
    </row>
    <row r="415" spans="1:21" ht="16.5" customHeight="1" x14ac:dyDescent="0.25">
      <c r="A415" s="113" t="s">
        <v>135</v>
      </c>
      <c r="B415" s="71" t="s">
        <v>487</v>
      </c>
      <c r="C415" s="114" t="s">
        <v>54</v>
      </c>
      <c r="D415" s="59" t="s">
        <v>72</v>
      </c>
      <c r="E415" s="70">
        <v>41258</v>
      </c>
      <c r="F415" s="54">
        <v>1</v>
      </c>
      <c r="G415" s="202">
        <v>4.42</v>
      </c>
      <c r="H415" s="203">
        <v>13.65</v>
      </c>
      <c r="O415">
        <v>2012</v>
      </c>
      <c r="S415">
        <f t="shared" si="21"/>
        <v>1905</v>
      </c>
      <c r="T415">
        <f t="shared" si="20"/>
        <v>1905</v>
      </c>
      <c r="U415">
        <v>2012</v>
      </c>
    </row>
    <row r="416" spans="1:21" ht="16.5" customHeight="1" x14ac:dyDescent="0.25">
      <c r="A416" s="113" t="s">
        <v>135</v>
      </c>
      <c r="B416" s="57" t="s">
        <v>402</v>
      </c>
      <c r="C416" s="114" t="s">
        <v>54</v>
      </c>
      <c r="D416" s="59" t="s">
        <v>72</v>
      </c>
      <c r="E416" s="60">
        <v>2010</v>
      </c>
      <c r="F416" s="54">
        <v>1</v>
      </c>
      <c r="G416" s="196">
        <v>91.4</v>
      </c>
      <c r="H416" s="208">
        <v>360</v>
      </c>
      <c r="O416">
        <v>2010</v>
      </c>
      <c r="T416">
        <f t="shared" si="20"/>
        <v>2010</v>
      </c>
      <c r="U416">
        <v>2010</v>
      </c>
    </row>
    <row r="417" spans="1:21" ht="16.5" customHeight="1" x14ac:dyDescent="0.25">
      <c r="A417" s="113" t="s">
        <v>135</v>
      </c>
      <c r="B417" s="57" t="s">
        <v>285</v>
      </c>
      <c r="C417" s="114" t="s">
        <v>54</v>
      </c>
      <c r="D417" s="59" t="s">
        <v>72</v>
      </c>
      <c r="E417" s="79">
        <v>40688</v>
      </c>
      <c r="F417" s="54">
        <v>1</v>
      </c>
      <c r="G417" s="202">
        <v>25.2</v>
      </c>
      <c r="H417" s="203">
        <v>126</v>
      </c>
      <c r="O417">
        <v>2011</v>
      </c>
      <c r="S417">
        <f t="shared" si="21"/>
        <v>1905</v>
      </c>
      <c r="T417">
        <f t="shared" si="20"/>
        <v>1905</v>
      </c>
      <c r="U417">
        <v>2011</v>
      </c>
    </row>
    <row r="418" spans="1:21" ht="16.5" customHeight="1" x14ac:dyDescent="0.25">
      <c r="A418" s="113" t="s">
        <v>135</v>
      </c>
      <c r="B418" s="57" t="s">
        <v>426</v>
      </c>
      <c r="C418" s="114" t="s">
        <v>54</v>
      </c>
      <c r="D418" s="59" t="s">
        <v>72</v>
      </c>
      <c r="E418" s="60">
        <v>2010</v>
      </c>
      <c r="F418" s="54">
        <v>1</v>
      </c>
      <c r="G418" s="196">
        <v>9.5</v>
      </c>
      <c r="H418" s="208">
        <v>40</v>
      </c>
      <c r="O418">
        <v>2010</v>
      </c>
      <c r="T418">
        <f t="shared" si="20"/>
        <v>2010</v>
      </c>
      <c r="U418">
        <v>2010</v>
      </c>
    </row>
    <row r="419" spans="1:21" ht="16.5" customHeight="1" x14ac:dyDescent="0.25">
      <c r="A419" s="113" t="s">
        <v>135</v>
      </c>
      <c r="B419" s="57" t="s">
        <v>530</v>
      </c>
      <c r="C419" s="114" t="s">
        <v>54</v>
      </c>
      <c r="D419" s="59" t="s">
        <v>72</v>
      </c>
      <c r="E419" s="60">
        <v>2010</v>
      </c>
      <c r="F419" s="54">
        <v>1</v>
      </c>
      <c r="G419" s="196">
        <v>62.15</v>
      </c>
      <c r="H419" s="208">
        <v>156</v>
      </c>
      <c r="O419">
        <v>2010</v>
      </c>
      <c r="T419">
        <f t="shared" si="20"/>
        <v>2010</v>
      </c>
      <c r="U419">
        <v>2010</v>
      </c>
    </row>
    <row r="420" spans="1:21" ht="16.5" customHeight="1" x14ac:dyDescent="0.25">
      <c r="A420" s="113" t="s">
        <v>135</v>
      </c>
      <c r="B420" s="57" t="s">
        <v>531</v>
      </c>
      <c r="C420" s="114" t="s">
        <v>54</v>
      </c>
      <c r="D420" s="59" t="s">
        <v>72</v>
      </c>
      <c r="E420" s="70">
        <v>41541</v>
      </c>
      <c r="F420" s="54">
        <v>1</v>
      </c>
      <c r="G420" s="196">
        <v>19.690000000000001</v>
      </c>
      <c r="H420" s="208">
        <v>100.646</v>
      </c>
      <c r="O420">
        <v>2013</v>
      </c>
      <c r="S420">
        <f t="shared" si="21"/>
        <v>1905</v>
      </c>
      <c r="T420">
        <f t="shared" si="20"/>
        <v>1905</v>
      </c>
      <c r="U420">
        <v>2013</v>
      </c>
    </row>
    <row r="421" spans="1:21" ht="16.5" customHeight="1" x14ac:dyDescent="0.25">
      <c r="A421" s="113" t="s">
        <v>135</v>
      </c>
      <c r="B421" s="57" t="s">
        <v>383</v>
      </c>
      <c r="C421" s="114" t="s">
        <v>54</v>
      </c>
      <c r="D421" s="59" t="s">
        <v>72</v>
      </c>
      <c r="E421" s="70">
        <f>E420</f>
        <v>41541</v>
      </c>
      <c r="F421" s="54">
        <v>1</v>
      </c>
      <c r="G421" s="218">
        <v>40.24</v>
      </c>
      <c r="H421" s="208">
        <v>180</v>
      </c>
      <c r="O421">
        <v>2013</v>
      </c>
      <c r="S421">
        <f t="shared" si="21"/>
        <v>1905</v>
      </c>
      <c r="T421">
        <f t="shared" si="20"/>
        <v>1905</v>
      </c>
      <c r="U421">
        <v>2013</v>
      </c>
    </row>
    <row r="422" spans="1:21" ht="16.5" customHeight="1" x14ac:dyDescent="0.25">
      <c r="A422" s="116" t="s">
        <v>135</v>
      </c>
      <c r="B422" s="57" t="s">
        <v>574</v>
      </c>
      <c r="C422" s="117" t="s">
        <v>54</v>
      </c>
      <c r="D422" s="59" t="s">
        <v>576</v>
      </c>
      <c r="E422" s="70">
        <v>41927</v>
      </c>
      <c r="F422" s="54">
        <v>1</v>
      </c>
      <c r="G422" s="196">
        <v>2.36</v>
      </c>
      <c r="H422" s="197">
        <v>9.66</v>
      </c>
      <c r="O422">
        <v>2014</v>
      </c>
      <c r="S422">
        <f t="shared" si="21"/>
        <v>1905</v>
      </c>
      <c r="T422">
        <f t="shared" si="20"/>
        <v>1905</v>
      </c>
      <c r="U422">
        <v>2014</v>
      </c>
    </row>
    <row r="423" spans="1:21" ht="16.5" customHeight="1" x14ac:dyDescent="0.25">
      <c r="A423" s="116" t="s">
        <v>135</v>
      </c>
      <c r="B423" s="57" t="s">
        <v>575</v>
      </c>
      <c r="C423" s="117" t="s">
        <v>54</v>
      </c>
      <c r="D423" s="59" t="s">
        <v>576</v>
      </c>
      <c r="E423" s="70">
        <v>41992</v>
      </c>
      <c r="F423" s="54">
        <v>1</v>
      </c>
      <c r="G423" s="196">
        <v>8.82</v>
      </c>
      <c r="H423" s="197">
        <v>32.543999999999997</v>
      </c>
      <c r="O423">
        <v>2014</v>
      </c>
      <c r="S423">
        <f t="shared" si="21"/>
        <v>1905</v>
      </c>
      <c r="T423">
        <f t="shared" si="20"/>
        <v>1905</v>
      </c>
      <c r="U423">
        <v>2014</v>
      </c>
    </row>
    <row r="424" spans="1:21" ht="16.5" customHeight="1" x14ac:dyDescent="0.25">
      <c r="A424" s="116" t="s">
        <v>135</v>
      </c>
      <c r="B424" s="57" t="s">
        <v>562</v>
      </c>
      <c r="C424" s="117" t="s">
        <v>54</v>
      </c>
      <c r="D424" s="59" t="s">
        <v>576</v>
      </c>
      <c r="E424" s="70">
        <v>41836</v>
      </c>
      <c r="F424" s="54">
        <v>1</v>
      </c>
      <c r="G424" s="196">
        <v>13.5</v>
      </c>
      <c r="H424" s="197">
        <v>46.89</v>
      </c>
      <c r="O424">
        <v>2014</v>
      </c>
      <c r="S424">
        <f t="shared" si="21"/>
        <v>1905</v>
      </c>
      <c r="T424">
        <f t="shared" si="20"/>
        <v>1905</v>
      </c>
      <c r="U424">
        <v>2014</v>
      </c>
    </row>
    <row r="425" spans="1:21" ht="16.5" customHeight="1" x14ac:dyDescent="0.25">
      <c r="A425" s="116" t="s">
        <v>135</v>
      </c>
      <c r="B425" s="57" t="s">
        <v>570</v>
      </c>
      <c r="C425" s="117" t="s">
        <v>54</v>
      </c>
      <c r="D425" s="59" t="s">
        <v>576</v>
      </c>
      <c r="E425" s="70">
        <v>42004</v>
      </c>
      <c r="F425" s="54">
        <v>1</v>
      </c>
      <c r="G425" s="196">
        <v>3.72</v>
      </c>
      <c r="H425" s="197">
        <v>14.47</v>
      </c>
      <c r="O425">
        <v>2014</v>
      </c>
      <c r="S425">
        <f t="shared" si="21"/>
        <v>1905</v>
      </c>
      <c r="T425">
        <f t="shared" si="20"/>
        <v>1905</v>
      </c>
      <c r="U425">
        <v>2014</v>
      </c>
    </row>
    <row r="426" spans="1:21" ht="16.5" customHeight="1" x14ac:dyDescent="0.25">
      <c r="A426" s="116" t="s">
        <v>135</v>
      </c>
      <c r="B426" s="57" t="s">
        <v>763</v>
      </c>
      <c r="C426" s="117" t="s">
        <v>54</v>
      </c>
      <c r="D426" s="59" t="s">
        <v>576</v>
      </c>
      <c r="E426" s="60">
        <v>2016</v>
      </c>
      <c r="F426" s="54">
        <v>1</v>
      </c>
      <c r="G426" s="196">
        <v>7.6</v>
      </c>
      <c r="H426" s="197">
        <v>34.54</v>
      </c>
      <c r="O426">
        <v>2016</v>
      </c>
      <c r="T426">
        <f t="shared" si="20"/>
        <v>2016</v>
      </c>
      <c r="U426">
        <v>2016</v>
      </c>
    </row>
    <row r="427" spans="1:21" ht="16.5" customHeight="1" x14ac:dyDescent="0.25">
      <c r="A427" s="139" t="s">
        <v>112</v>
      </c>
      <c r="B427" s="66" t="s">
        <v>153</v>
      </c>
      <c r="C427" s="140" t="s">
        <v>9</v>
      </c>
      <c r="D427" s="59" t="s">
        <v>72</v>
      </c>
      <c r="E427" s="98">
        <v>1984</v>
      </c>
      <c r="F427" s="54">
        <v>1</v>
      </c>
      <c r="G427" s="214">
        <v>0.29099999999999998</v>
      </c>
      <c r="H427" s="215">
        <v>1</v>
      </c>
      <c r="O427">
        <v>1984</v>
      </c>
      <c r="T427">
        <f t="shared" si="20"/>
        <v>1984</v>
      </c>
      <c r="U427">
        <v>1984</v>
      </c>
    </row>
    <row r="428" spans="1:21" ht="16.5" customHeight="1" x14ac:dyDescent="0.25">
      <c r="A428" s="139" t="s">
        <v>112</v>
      </c>
      <c r="B428" s="57" t="s">
        <v>211</v>
      </c>
      <c r="C428" s="140" t="s">
        <v>9</v>
      </c>
      <c r="D428" s="59" t="s">
        <v>72</v>
      </c>
      <c r="E428" s="60">
        <v>2010</v>
      </c>
      <c r="F428" s="54">
        <v>1</v>
      </c>
      <c r="G428" s="196">
        <v>12.41</v>
      </c>
      <c r="H428" s="208">
        <v>45.76</v>
      </c>
      <c r="O428">
        <v>2010</v>
      </c>
      <c r="T428">
        <f t="shared" si="20"/>
        <v>2010</v>
      </c>
      <c r="U428">
        <v>2010</v>
      </c>
    </row>
    <row r="429" spans="1:21" ht="16.5" customHeight="1" x14ac:dyDescent="0.25">
      <c r="A429" s="139" t="s">
        <v>112</v>
      </c>
      <c r="B429" s="71" t="s">
        <v>391</v>
      </c>
      <c r="C429" s="140" t="s">
        <v>9</v>
      </c>
      <c r="D429" s="59" t="s">
        <v>72</v>
      </c>
      <c r="E429" s="79">
        <v>41137</v>
      </c>
      <c r="F429" s="54">
        <v>1</v>
      </c>
      <c r="G429" s="202">
        <v>32.409999999999997</v>
      </c>
      <c r="H429" s="208">
        <v>77.66</v>
      </c>
      <c r="O429">
        <v>2012</v>
      </c>
      <c r="S429">
        <f t="shared" si="21"/>
        <v>1905</v>
      </c>
      <c r="T429">
        <f t="shared" si="20"/>
        <v>1905</v>
      </c>
      <c r="U429">
        <v>2012</v>
      </c>
    </row>
    <row r="430" spans="1:21" ht="16.5" customHeight="1" x14ac:dyDescent="0.25">
      <c r="A430" s="139" t="s">
        <v>112</v>
      </c>
      <c r="B430" s="57" t="s">
        <v>226</v>
      </c>
      <c r="C430" s="140" t="s">
        <v>9</v>
      </c>
      <c r="D430" s="59" t="s">
        <v>72</v>
      </c>
      <c r="E430" s="60">
        <v>2008</v>
      </c>
      <c r="F430" s="54">
        <v>1</v>
      </c>
      <c r="G430" s="196">
        <v>11</v>
      </c>
      <c r="H430" s="197">
        <v>47.33</v>
      </c>
      <c r="O430">
        <v>2008</v>
      </c>
      <c r="T430">
        <f t="shared" si="20"/>
        <v>2008</v>
      </c>
      <c r="U430">
        <v>2008</v>
      </c>
    </row>
    <row r="431" spans="1:21" ht="16.5" customHeight="1" x14ac:dyDescent="0.25">
      <c r="A431" s="139" t="s">
        <v>112</v>
      </c>
      <c r="B431" s="57" t="s">
        <v>228</v>
      </c>
      <c r="C431" s="140" t="s">
        <v>9</v>
      </c>
      <c r="D431" s="59" t="s">
        <v>72</v>
      </c>
      <c r="E431" s="60">
        <v>2009</v>
      </c>
      <c r="F431" s="54">
        <v>1</v>
      </c>
      <c r="G431" s="196">
        <v>16.206</v>
      </c>
      <c r="H431" s="197">
        <v>59.927999999999997</v>
      </c>
      <c r="O431">
        <v>2009</v>
      </c>
      <c r="T431">
        <f t="shared" si="20"/>
        <v>2009</v>
      </c>
      <c r="U431">
        <v>2009</v>
      </c>
    </row>
    <row r="432" spans="1:21" ht="16.5" customHeight="1" x14ac:dyDescent="0.25">
      <c r="A432" s="139" t="s">
        <v>112</v>
      </c>
      <c r="B432" s="71" t="s">
        <v>237</v>
      </c>
      <c r="C432" s="140" t="s">
        <v>9</v>
      </c>
      <c r="D432" s="59" t="s">
        <v>72</v>
      </c>
      <c r="E432" s="70">
        <v>41382</v>
      </c>
      <c r="F432" s="54">
        <v>1</v>
      </c>
      <c r="G432" s="218">
        <v>7.77</v>
      </c>
      <c r="H432" s="208">
        <v>31.17</v>
      </c>
      <c r="O432">
        <v>2013</v>
      </c>
      <c r="S432">
        <f t="shared" si="21"/>
        <v>1905</v>
      </c>
      <c r="T432">
        <f t="shared" si="20"/>
        <v>1905</v>
      </c>
      <c r="U432">
        <v>2013</v>
      </c>
    </row>
    <row r="433" spans="1:21" ht="16.5" customHeight="1" x14ac:dyDescent="0.25">
      <c r="A433" s="139" t="s">
        <v>112</v>
      </c>
      <c r="B433" s="57" t="s">
        <v>249</v>
      </c>
      <c r="C433" s="140" t="s">
        <v>9</v>
      </c>
      <c r="D433" s="59" t="s">
        <v>72</v>
      </c>
      <c r="E433" s="70">
        <v>41348</v>
      </c>
      <c r="F433" s="54">
        <v>1</v>
      </c>
      <c r="G433" s="196">
        <v>19.04</v>
      </c>
      <c r="H433" s="208">
        <v>35.79</v>
      </c>
      <c r="O433">
        <v>2013</v>
      </c>
      <c r="S433">
        <f t="shared" si="21"/>
        <v>1905</v>
      </c>
      <c r="T433">
        <f t="shared" si="20"/>
        <v>1905</v>
      </c>
      <c r="U433">
        <v>2013</v>
      </c>
    </row>
    <row r="434" spans="1:21" ht="16.5" customHeight="1" x14ac:dyDescent="0.25">
      <c r="A434" s="139" t="s">
        <v>112</v>
      </c>
      <c r="B434" s="57" t="s">
        <v>257</v>
      </c>
      <c r="C434" s="140" t="s">
        <v>9</v>
      </c>
      <c r="D434" s="59" t="s">
        <v>72</v>
      </c>
      <c r="E434" s="70">
        <v>40458</v>
      </c>
      <c r="F434" s="54">
        <v>1</v>
      </c>
      <c r="G434" s="196">
        <v>22.5</v>
      </c>
      <c r="H434" s="208">
        <v>86.97</v>
      </c>
      <c r="O434">
        <v>2010</v>
      </c>
      <c r="S434">
        <f t="shared" si="21"/>
        <v>1905</v>
      </c>
      <c r="T434">
        <f t="shared" si="20"/>
        <v>1905</v>
      </c>
      <c r="U434">
        <v>2010</v>
      </c>
    </row>
    <row r="435" spans="1:21" ht="16.5" customHeight="1" x14ac:dyDescent="0.25">
      <c r="A435" s="139" t="s">
        <v>112</v>
      </c>
      <c r="B435" s="57" t="s">
        <v>258</v>
      </c>
      <c r="C435" s="140" t="s">
        <v>9</v>
      </c>
      <c r="D435" s="59" t="s">
        <v>72</v>
      </c>
      <c r="E435" s="70">
        <v>40333</v>
      </c>
      <c r="F435" s="54">
        <v>1</v>
      </c>
      <c r="G435" s="196">
        <v>45</v>
      </c>
      <c r="H435" s="208">
        <v>125</v>
      </c>
      <c r="O435">
        <v>2010</v>
      </c>
      <c r="S435">
        <f t="shared" si="21"/>
        <v>1905</v>
      </c>
      <c r="T435">
        <f t="shared" si="20"/>
        <v>1905</v>
      </c>
      <c r="U435">
        <v>2010</v>
      </c>
    </row>
    <row r="436" spans="1:21" ht="16.5" customHeight="1" x14ac:dyDescent="0.25">
      <c r="A436" s="139" t="s">
        <v>112</v>
      </c>
      <c r="B436" s="57" t="s">
        <v>508</v>
      </c>
      <c r="C436" s="140" t="s">
        <v>9</v>
      </c>
      <c r="D436" s="59" t="s">
        <v>72</v>
      </c>
      <c r="E436" s="60">
        <v>2009</v>
      </c>
      <c r="F436" s="54">
        <v>1</v>
      </c>
      <c r="G436" s="196">
        <v>8.48</v>
      </c>
      <c r="H436" s="197">
        <v>32.47</v>
      </c>
      <c r="O436">
        <v>2009</v>
      </c>
      <c r="T436">
        <f t="shared" si="20"/>
        <v>2009</v>
      </c>
      <c r="U436">
        <v>2009</v>
      </c>
    </row>
    <row r="437" spans="1:21" ht="16.5" customHeight="1" x14ac:dyDescent="0.25">
      <c r="A437" s="139" t="s">
        <v>112</v>
      </c>
      <c r="B437" s="57" t="s">
        <v>324</v>
      </c>
      <c r="C437" s="140" t="s">
        <v>9</v>
      </c>
      <c r="D437" s="59" t="s">
        <v>72</v>
      </c>
      <c r="E437" s="128">
        <v>2010</v>
      </c>
      <c r="F437" s="54">
        <v>1</v>
      </c>
      <c r="G437" s="218">
        <v>24.2</v>
      </c>
      <c r="H437" s="197">
        <v>57.3</v>
      </c>
      <c r="O437">
        <v>2010</v>
      </c>
      <c r="T437">
        <f t="shared" si="20"/>
        <v>2010</v>
      </c>
      <c r="U437">
        <v>2010</v>
      </c>
    </row>
    <row r="438" spans="1:21" ht="16.5" customHeight="1" x14ac:dyDescent="0.25">
      <c r="A438" s="139" t="s">
        <v>112</v>
      </c>
      <c r="B438" s="71" t="s">
        <v>335</v>
      </c>
      <c r="C438" s="140" t="s">
        <v>9</v>
      </c>
      <c r="D438" s="59" t="s">
        <v>72</v>
      </c>
      <c r="E438" s="70">
        <v>41015</v>
      </c>
      <c r="F438" s="54">
        <v>1</v>
      </c>
      <c r="G438" s="218">
        <v>26.6</v>
      </c>
      <c r="H438" s="208">
        <v>58.49</v>
      </c>
      <c r="O438">
        <v>2012</v>
      </c>
      <c r="S438">
        <f t="shared" si="21"/>
        <v>1905</v>
      </c>
      <c r="T438">
        <f t="shared" si="20"/>
        <v>1905</v>
      </c>
      <c r="U438">
        <v>2012</v>
      </c>
    </row>
    <row r="439" spans="1:21" ht="16.5" customHeight="1" x14ac:dyDescent="0.25">
      <c r="A439" s="139" t="s">
        <v>112</v>
      </c>
      <c r="B439" s="57" t="s">
        <v>377</v>
      </c>
      <c r="C439" s="140" t="s">
        <v>9</v>
      </c>
      <c r="D439" s="59" t="s">
        <v>72</v>
      </c>
      <c r="E439" s="70">
        <v>41523</v>
      </c>
      <c r="F439" s="54">
        <v>1</v>
      </c>
      <c r="G439" s="196">
        <v>4.67</v>
      </c>
      <c r="H439" s="208">
        <v>20.87</v>
      </c>
      <c r="O439">
        <v>2013</v>
      </c>
      <c r="S439">
        <f t="shared" si="21"/>
        <v>1905</v>
      </c>
      <c r="T439">
        <f t="shared" si="20"/>
        <v>1905</v>
      </c>
      <c r="U439">
        <v>2013</v>
      </c>
    </row>
    <row r="440" spans="1:21" ht="16.5" customHeight="1" x14ac:dyDescent="0.25">
      <c r="A440" s="139" t="s">
        <v>112</v>
      </c>
      <c r="B440" s="57" t="s">
        <v>714</v>
      </c>
      <c r="C440" s="140" t="s">
        <v>9</v>
      </c>
      <c r="D440" s="59" t="s">
        <v>69</v>
      </c>
      <c r="E440" s="70">
        <v>42348</v>
      </c>
      <c r="F440" s="54">
        <v>1</v>
      </c>
      <c r="G440" s="196">
        <v>332.18</v>
      </c>
      <c r="H440" s="208">
        <v>1026</v>
      </c>
      <c r="O440">
        <v>2015</v>
      </c>
      <c r="S440">
        <f t="shared" si="21"/>
        <v>1905</v>
      </c>
      <c r="T440">
        <f t="shared" si="20"/>
        <v>1905</v>
      </c>
      <c r="U440">
        <v>2015</v>
      </c>
    </row>
    <row r="441" spans="1:21" ht="16.5" customHeight="1" x14ac:dyDescent="0.25">
      <c r="A441" s="139" t="s">
        <v>112</v>
      </c>
      <c r="B441" s="57" t="s">
        <v>715</v>
      </c>
      <c r="C441" s="140" t="s">
        <v>9</v>
      </c>
      <c r="D441" s="59" t="s">
        <v>72</v>
      </c>
      <c r="E441" s="70">
        <v>42306</v>
      </c>
      <c r="F441" s="54">
        <v>1</v>
      </c>
      <c r="G441" s="196">
        <v>1.9550000000000001</v>
      </c>
      <c r="H441" s="208">
        <v>6.65</v>
      </c>
      <c r="O441">
        <v>2015</v>
      </c>
      <c r="S441">
        <f t="shared" si="21"/>
        <v>1905</v>
      </c>
      <c r="T441">
        <f t="shared" si="20"/>
        <v>1905</v>
      </c>
      <c r="U441">
        <v>2015</v>
      </c>
    </row>
    <row r="442" spans="1:21" ht="16.5" customHeight="1" x14ac:dyDescent="0.25">
      <c r="A442" s="139" t="s">
        <v>112</v>
      </c>
      <c r="B442" s="57" t="s">
        <v>764</v>
      </c>
      <c r="C442" s="140" t="s">
        <v>9</v>
      </c>
      <c r="D442" s="59" t="s">
        <v>72</v>
      </c>
      <c r="E442" s="60">
        <v>2016</v>
      </c>
      <c r="F442" s="54">
        <v>1</v>
      </c>
      <c r="G442" s="196">
        <v>9.782</v>
      </c>
      <c r="H442" s="208">
        <v>32.96</v>
      </c>
      <c r="O442">
        <v>2016</v>
      </c>
      <c r="T442">
        <f t="shared" si="20"/>
        <v>2016</v>
      </c>
      <c r="U442">
        <v>2016</v>
      </c>
    </row>
    <row r="443" spans="1:21" ht="16.5" customHeight="1" x14ac:dyDescent="0.25">
      <c r="A443" s="139" t="s">
        <v>112</v>
      </c>
      <c r="B443" s="57" t="s">
        <v>766</v>
      </c>
      <c r="C443" s="140" t="s">
        <v>9</v>
      </c>
      <c r="D443" s="59" t="s">
        <v>72</v>
      </c>
      <c r="E443" s="60">
        <v>2016</v>
      </c>
      <c r="F443" s="54">
        <v>1</v>
      </c>
      <c r="G443" s="196">
        <v>15.02</v>
      </c>
      <c r="H443" s="208">
        <v>40.119999999999997</v>
      </c>
      <c r="O443">
        <v>2016</v>
      </c>
      <c r="T443">
        <f t="shared" si="20"/>
        <v>2016</v>
      </c>
      <c r="U443">
        <v>2016</v>
      </c>
    </row>
    <row r="444" spans="1:21" ht="16.5" customHeight="1" x14ac:dyDescent="0.25">
      <c r="A444" s="139" t="s">
        <v>112</v>
      </c>
      <c r="B444" s="57" t="s">
        <v>765</v>
      </c>
      <c r="C444" s="140" t="s">
        <v>9</v>
      </c>
      <c r="D444" s="59" t="s">
        <v>72</v>
      </c>
      <c r="E444" s="60">
        <v>2016</v>
      </c>
      <c r="F444" s="54">
        <v>1</v>
      </c>
      <c r="G444" s="196">
        <v>6.2</v>
      </c>
      <c r="H444" s="208">
        <v>20.149999999999999</v>
      </c>
      <c r="O444">
        <v>2016</v>
      </c>
      <c r="T444">
        <f t="shared" si="20"/>
        <v>2016</v>
      </c>
      <c r="U444">
        <v>2016</v>
      </c>
    </row>
    <row r="445" spans="1:21" ht="16.5" customHeight="1" x14ac:dyDescent="0.25">
      <c r="A445" s="139" t="s">
        <v>112</v>
      </c>
      <c r="B445" s="57" t="s">
        <v>767</v>
      </c>
      <c r="C445" s="140" t="s">
        <v>9</v>
      </c>
      <c r="D445" s="59" t="s">
        <v>72</v>
      </c>
      <c r="E445" s="60">
        <v>2016</v>
      </c>
      <c r="F445" s="54">
        <v>1</v>
      </c>
      <c r="G445" s="196">
        <v>7.1</v>
      </c>
      <c r="H445" s="208">
        <v>21.46</v>
      </c>
      <c r="O445">
        <v>2016</v>
      </c>
      <c r="T445">
        <f t="shared" si="20"/>
        <v>2016</v>
      </c>
      <c r="U445">
        <v>2016</v>
      </c>
    </row>
    <row r="446" spans="1:21" ht="16.5" customHeight="1" x14ac:dyDescent="0.25">
      <c r="A446" s="147" t="s">
        <v>112</v>
      </c>
      <c r="B446" s="83" t="s">
        <v>790</v>
      </c>
      <c r="C446" s="148" t="s">
        <v>9</v>
      </c>
      <c r="D446" s="85" t="s">
        <v>72</v>
      </c>
      <c r="E446" s="86">
        <v>43035</v>
      </c>
      <c r="F446" s="87">
        <v>1</v>
      </c>
      <c r="G446" s="198">
        <v>14.52</v>
      </c>
      <c r="H446" s="213">
        <v>50.83</v>
      </c>
      <c r="O446">
        <v>2017</v>
      </c>
      <c r="S446">
        <f t="shared" si="21"/>
        <v>1905</v>
      </c>
      <c r="T446">
        <f t="shared" si="20"/>
        <v>1905</v>
      </c>
      <c r="U446">
        <v>2017</v>
      </c>
    </row>
    <row r="447" spans="1:21" ht="16.5" customHeight="1" x14ac:dyDescent="0.25">
      <c r="A447" s="147" t="s">
        <v>112</v>
      </c>
      <c r="B447" s="83" t="s">
        <v>791</v>
      </c>
      <c r="C447" s="148" t="s">
        <v>9</v>
      </c>
      <c r="D447" s="85" t="s">
        <v>72</v>
      </c>
      <c r="E447" s="86">
        <v>43049</v>
      </c>
      <c r="F447" s="87">
        <v>1</v>
      </c>
      <c r="G447" s="198">
        <v>7.9</v>
      </c>
      <c r="H447" s="213">
        <v>24.03</v>
      </c>
      <c r="O447">
        <v>2017</v>
      </c>
      <c r="S447">
        <f t="shared" si="21"/>
        <v>1905</v>
      </c>
      <c r="T447">
        <f t="shared" si="20"/>
        <v>1905</v>
      </c>
      <c r="U447">
        <v>2017</v>
      </c>
    </row>
    <row r="448" spans="1:21" ht="16.5" customHeight="1" x14ac:dyDescent="0.25">
      <c r="A448" s="147" t="s">
        <v>112</v>
      </c>
      <c r="B448" s="83" t="s">
        <v>792</v>
      </c>
      <c r="C448" s="148" t="s">
        <v>9</v>
      </c>
      <c r="D448" s="85" t="s">
        <v>72</v>
      </c>
      <c r="E448" s="86">
        <v>43039</v>
      </c>
      <c r="F448" s="87">
        <v>1</v>
      </c>
      <c r="G448" s="198">
        <v>25.634</v>
      </c>
      <c r="H448" s="213">
        <v>81.72</v>
      </c>
      <c r="O448">
        <v>2017</v>
      </c>
      <c r="S448">
        <f t="shared" si="21"/>
        <v>1905</v>
      </c>
      <c r="T448">
        <f t="shared" si="20"/>
        <v>1905</v>
      </c>
      <c r="U448">
        <v>2017</v>
      </c>
    </row>
    <row r="449" spans="1:21" ht="16.5" customHeight="1" x14ac:dyDescent="0.25">
      <c r="A449" s="102" t="s">
        <v>113</v>
      </c>
      <c r="B449" s="57" t="s">
        <v>473</v>
      </c>
      <c r="C449" s="57" t="s">
        <v>31</v>
      </c>
      <c r="D449" s="59" t="s">
        <v>69</v>
      </c>
      <c r="E449" s="60">
        <v>2008</v>
      </c>
      <c r="F449" s="54">
        <v>1</v>
      </c>
      <c r="G449" s="218">
        <v>101.94</v>
      </c>
      <c r="H449" s="208">
        <v>315</v>
      </c>
      <c r="O449">
        <v>2008</v>
      </c>
      <c r="T449">
        <f t="shared" si="20"/>
        <v>2008</v>
      </c>
      <c r="U449">
        <v>2008</v>
      </c>
    </row>
    <row r="450" spans="1:21" ht="16.5" customHeight="1" x14ac:dyDescent="0.25">
      <c r="A450" s="102" t="s">
        <v>113</v>
      </c>
      <c r="B450" s="57" t="s">
        <v>224</v>
      </c>
      <c r="C450" s="57" t="s">
        <v>31</v>
      </c>
      <c r="D450" s="59" t="s">
        <v>72</v>
      </c>
      <c r="E450" s="70">
        <v>41060</v>
      </c>
      <c r="F450" s="54">
        <v>1</v>
      </c>
      <c r="G450" s="196">
        <v>68.861999999999995</v>
      </c>
      <c r="H450" s="197">
        <v>192</v>
      </c>
      <c r="O450">
        <v>2012</v>
      </c>
      <c r="S450">
        <f t="shared" si="21"/>
        <v>1905</v>
      </c>
      <c r="T450">
        <f t="shared" si="20"/>
        <v>1905</v>
      </c>
      <c r="U450">
        <v>2012</v>
      </c>
    </row>
    <row r="451" spans="1:21" ht="16.5" customHeight="1" x14ac:dyDescent="0.25">
      <c r="A451" s="102" t="s">
        <v>113</v>
      </c>
      <c r="B451" s="57" t="s">
        <v>246</v>
      </c>
      <c r="C451" s="57" t="s">
        <v>31</v>
      </c>
      <c r="D451" s="59" t="s">
        <v>72</v>
      </c>
      <c r="E451" s="70">
        <v>41435</v>
      </c>
      <c r="F451" s="54">
        <v>1</v>
      </c>
      <c r="G451" s="196">
        <v>13</v>
      </c>
      <c r="H451" s="208">
        <v>45</v>
      </c>
      <c r="O451">
        <v>2013</v>
      </c>
      <c r="S451">
        <f t="shared" si="21"/>
        <v>1905</v>
      </c>
      <c r="T451">
        <f t="shared" ref="T451:T514" si="22">IF(LEN(S451)&lt;2,O451,S451)</f>
        <v>1905</v>
      </c>
      <c r="U451">
        <v>2013</v>
      </c>
    </row>
    <row r="452" spans="1:21" ht="16.5" customHeight="1" x14ac:dyDescent="0.25">
      <c r="A452" s="102" t="s">
        <v>113</v>
      </c>
      <c r="B452" s="71" t="s">
        <v>265</v>
      </c>
      <c r="C452" s="57" t="s">
        <v>31</v>
      </c>
      <c r="D452" s="59" t="s">
        <v>72</v>
      </c>
      <c r="E452" s="79">
        <v>41213</v>
      </c>
      <c r="F452" s="54">
        <v>1</v>
      </c>
      <c r="G452" s="202">
        <v>19.75</v>
      </c>
      <c r="H452" s="203">
        <v>36</v>
      </c>
      <c r="O452">
        <v>2012</v>
      </c>
      <c r="S452">
        <f t="shared" si="21"/>
        <v>1905</v>
      </c>
      <c r="T452">
        <f t="shared" si="22"/>
        <v>1905</v>
      </c>
      <c r="U452">
        <v>2012</v>
      </c>
    </row>
    <row r="453" spans="1:21" ht="16.5" customHeight="1" x14ac:dyDescent="0.25">
      <c r="A453" s="102" t="s">
        <v>113</v>
      </c>
      <c r="B453" s="71" t="s">
        <v>276</v>
      </c>
      <c r="C453" s="57" t="s">
        <v>31</v>
      </c>
      <c r="D453" s="59" t="s">
        <v>72</v>
      </c>
      <c r="E453" s="70">
        <v>41515</v>
      </c>
      <c r="F453" s="54">
        <v>1</v>
      </c>
      <c r="G453" s="196">
        <v>13.58</v>
      </c>
      <c r="H453" s="208">
        <v>32.07</v>
      </c>
      <c r="O453">
        <v>2013</v>
      </c>
      <c r="S453">
        <f t="shared" si="21"/>
        <v>1905</v>
      </c>
      <c r="T453">
        <f t="shared" si="22"/>
        <v>1905</v>
      </c>
      <c r="U453">
        <v>2013</v>
      </c>
    </row>
    <row r="454" spans="1:21" ht="16.5" customHeight="1" x14ac:dyDescent="0.25">
      <c r="A454" s="102" t="s">
        <v>113</v>
      </c>
      <c r="B454" s="57" t="s">
        <v>317</v>
      </c>
      <c r="C454" s="57" t="s">
        <v>31</v>
      </c>
      <c r="D454" s="59" t="s">
        <v>72</v>
      </c>
      <c r="E454" s="70">
        <v>41467</v>
      </c>
      <c r="F454" s="54">
        <v>1</v>
      </c>
      <c r="G454" s="202">
        <v>14.66</v>
      </c>
      <c r="H454" s="203">
        <v>60</v>
      </c>
      <c r="O454">
        <v>2013</v>
      </c>
      <c r="S454">
        <f t="shared" si="21"/>
        <v>1905</v>
      </c>
      <c r="T454">
        <f t="shared" si="22"/>
        <v>1905</v>
      </c>
      <c r="U454">
        <v>2013</v>
      </c>
    </row>
    <row r="455" spans="1:21" ht="16.5" customHeight="1" x14ac:dyDescent="0.25">
      <c r="A455" s="102" t="s">
        <v>113</v>
      </c>
      <c r="B455" s="57" t="s">
        <v>518</v>
      </c>
      <c r="C455" s="57" t="s">
        <v>31</v>
      </c>
      <c r="D455" s="59" t="s">
        <v>72</v>
      </c>
      <c r="E455" s="70">
        <v>41354</v>
      </c>
      <c r="F455" s="54">
        <v>1</v>
      </c>
      <c r="G455" s="196">
        <v>6.63</v>
      </c>
      <c r="H455" s="197">
        <v>30</v>
      </c>
      <c r="O455">
        <v>2013</v>
      </c>
      <c r="S455">
        <f t="shared" si="21"/>
        <v>1905</v>
      </c>
      <c r="T455">
        <f t="shared" si="22"/>
        <v>1905</v>
      </c>
      <c r="U455">
        <v>2013</v>
      </c>
    </row>
    <row r="456" spans="1:21" ht="16.5" customHeight="1" x14ac:dyDescent="0.25">
      <c r="A456" s="116" t="s">
        <v>113</v>
      </c>
      <c r="B456" s="57" t="s">
        <v>539</v>
      </c>
      <c r="C456" s="117" t="s">
        <v>31</v>
      </c>
      <c r="D456" s="59" t="s">
        <v>72</v>
      </c>
      <c r="E456" s="70">
        <v>41794</v>
      </c>
      <c r="F456" s="54">
        <v>1</v>
      </c>
      <c r="G456" s="196">
        <v>0.495</v>
      </c>
      <c r="H456" s="197">
        <v>1.5</v>
      </c>
      <c r="O456">
        <v>2014</v>
      </c>
      <c r="S456">
        <f t="shared" si="21"/>
        <v>1905</v>
      </c>
      <c r="T456">
        <f t="shared" si="22"/>
        <v>1905</v>
      </c>
      <c r="U456">
        <v>2014</v>
      </c>
    </row>
    <row r="457" spans="1:21" ht="16.5" customHeight="1" x14ac:dyDescent="0.25">
      <c r="A457" s="139" t="s">
        <v>114</v>
      </c>
      <c r="B457" s="71" t="s">
        <v>469</v>
      </c>
      <c r="C457" s="140" t="s">
        <v>27</v>
      </c>
      <c r="D457" s="59" t="s">
        <v>72</v>
      </c>
      <c r="E457" s="60">
        <v>2006</v>
      </c>
      <c r="F457" s="54">
        <v>1</v>
      </c>
      <c r="G457" s="196">
        <v>27.27</v>
      </c>
      <c r="H457" s="208">
        <v>86.39</v>
      </c>
      <c r="O457">
        <v>2006</v>
      </c>
      <c r="T457">
        <f t="shared" si="22"/>
        <v>2006</v>
      </c>
      <c r="U457">
        <v>2006</v>
      </c>
    </row>
    <row r="458" spans="1:21" ht="16.5" customHeight="1" x14ac:dyDescent="0.25">
      <c r="A458" s="139" t="s">
        <v>114</v>
      </c>
      <c r="B458" s="71" t="s">
        <v>474</v>
      </c>
      <c r="C458" s="140" t="s">
        <v>27</v>
      </c>
      <c r="D458" s="59" t="s">
        <v>72</v>
      </c>
      <c r="E458" s="70">
        <v>41257</v>
      </c>
      <c r="F458" s="54">
        <v>1</v>
      </c>
      <c r="G458" s="202">
        <v>16.32</v>
      </c>
      <c r="H458" s="203">
        <v>42.14</v>
      </c>
      <c r="O458">
        <v>2012</v>
      </c>
      <c r="S458">
        <f t="shared" si="21"/>
        <v>1905</v>
      </c>
      <c r="T458">
        <f t="shared" si="22"/>
        <v>1905</v>
      </c>
      <c r="U458">
        <v>2012</v>
      </c>
    </row>
    <row r="459" spans="1:21" ht="16.5" customHeight="1" x14ac:dyDescent="0.25">
      <c r="A459" s="139" t="s">
        <v>114</v>
      </c>
      <c r="B459" s="71" t="s">
        <v>418</v>
      </c>
      <c r="C459" s="140" t="s">
        <v>27</v>
      </c>
      <c r="D459" s="59" t="s">
        <v>72</v>
      </c>
      <c r="E459" s="79">
        <v>41167</v>
      </c>
      <c r="F459" s="54">
        <v>1</v>
      </c>
      <c r="G459" s="219">
        <v>3.6579999999999999</v>
      </c>
      <c r="H459" s="220">
        <v>11</v>
      </c>
      <c r="O459">
        <v>2012</v>
      </c>
      <c r="S459">
        <f t="shared" si="21"/>
        <v>1905</v>
      </c>
      <c r="T459">
        <f t="shared" si="22"/>
        <v>1905</v>
      </c>
      <c r="U459">
        <v>2012</v>
      </c>
    </row>
    <row r="460" spans="1:21" ht="16.5" customHeight="1" x14ac:dyDescent="0.25">
      <c r="A460" s="139" t="s">
        <v>114</v>
      </c>
      <c r="B460" s="71" t="s">
        <v>260</v>
      </c>
      <c r="C460" s="140" t="s">
        <v>27</v>
      </c>
      <c r="D460" s="59" t="s">
        <v>72</v>
      </c>
      <c r="E460" s="70">
        <v>41205</v>
      </c>
      <c r="F460" s="54">
        <v>1</v>
      </c>
      <c r="G460" s="196">
        <v>9.33</v>
      </c>
      <c r="H460" s="197">
        <v>42.42</v>
      </c>
      <c r="O460">
        <v>2012</v>
      </c>
      <c r="S460">
        <f t="shared" si="21"/>
        <v>1905</v>
      </c>
      <c r="T460">
        <f t="shared" si="22"/>
        <v>1905</v>
      </c>
      <c r="U460">
        <v>2012</v>
      </c>
    </row>
    <row r="461" spans="1:21" ht="16.5" customHeight="1" x14ac:dyDescent="0.25">
      <c r="A461" s="139" t="s">
        <v>114</v>
      </c>
      <c r="B461" s="57" t="s">
        <v>268</v>
      </c>
      <c r="C461" s="140" t="s">
        <v>27</v>
      </c>
      <c r="D461" s="59" t="s">
        <v>72</v>
      </c>
      <c r="E461" s="79">
        <v>41425</v>
      </c>
      <c r="F461" s="54">
        <v>1</v>
      </c>
      <c r="G461" s="196">
        <v>6.8659999999999997</v>
      </c>
      <c r="H461" s="197">
        <v>25.8</v>
      </c>
      <c r="O461">
        <v>2013</v>
      </c>
      <c r="S461">
        <f t="shared" si="21"/>
        <v>1905</v>
      </c>
      <c r="T461">
        <f t="shared" si="22"/>
        <v>1905</v>
      </c>
      <c r="U461">
        <v>2013</v>
      </c>
    </row>
    <row r="462" spans="1:21" ht="16.5" customHeight="1" x14ac:dyDescent="0.25">
      <c r="A462" s="139" t="s">
        <v>114</v>
      </c>
      <c r="B462" s="71" t="s">
        <v>422</v>
      </c>
      <c r="C462" s="140" t="s">
        <v>27</v>
      </c>
      <c r="D462" s="59" t="s">
        <v>69</v>
      </c>
      <c r="E462" s="70">
        <v>40991</v>
      </c>
      <c r="F462" s="54">
        <v>1</v>
      </c>
      <c r="G462" s="218">
        <v>96</v>
      </c>
      <c r="H462" s="208">
        <v>314</v>
      </c>
      <c r="O462">
        <v>2012</v>
      </c>
      <c r="S462">
        <f t="shared" si="21"/>
        <v>1905</v>
      </c>
      <c r="T462">
        <f t="shared" si="22"/>
        <v>1905</v>
      </c>
      <c r="U462">
        <v>2012</v>
      </c>
    </row>
    <row r="463" spans="1:21" ht="16.5" customHeight="1" x14ac:dyDescent="0.25">
      <c r="A463" s="139" t="s">
        <v>114</v>
      </c>
      <c r="B463" s="57" t="s">
        <v>292</v>
      </c>
      <c r="C463" s="140" t="s">
        <v>27</v>
      </c>
      <c r="D463" s="59" t="s">
        <v>72</v>
      </c>
      <c r="E463" s="60">
        <v>2009</v>
      </c>
      <c r="F463" s="54">
        <v>1</v>
      </c>
      <c r="G463" s="196">
        <v>10.8</v>
      </c>
      <c r="H463" s="197">
        <v>38.56</v>
      </c>
      <c r="O463">
        <v>2009</v>
      </c>
      <c r="T463">
        <f t="shared" si="22"/>
        <v>2009</v>
      </c>
      <c r="U463">
        <v>2009</v>
      </c>
    </row>
    <row r="464" spans="1:21" ht="16.5" customHeight="1" x14ac:dyDescent="0.25">
      <c r="A464" s="139" t="s">
        <v>114</v>
      </c>
      <c r="B464" s="149" t="s">
        <v>296</v>
      </c>
      <c r="C464" s="140" t="s">
        <v>27</v>
      </c>
      <c r="D464" s="59" t="s">
        <v>72</v>
      </c>
      <c r="E464" s="70">
        <v>40682</v>
      </c>
      <c r="F464" s="54">
        <v>1</v>
      </c>
      <c r="G464" s="202">
        <v>3.84</v>
      </c>
      <c r="H464" s="203">
        <v>21.56</v>
      </c>
      <c r="O464">
        <v>2011</v>
      </c>
      <c r="S464">
        <f t="shared" si="21"/>
        <v>1905</v>
      </c>
      <c r="T464">
        <f t="shared" si="22"/>
        <v>1905</v>
      </c>
      <c r="U464">
        <v>2011</v>
      </c>
    </row>
    <row r="465" spans="1:21" ht="16.5" customHeight="1" x14ac:dyDescent="0.25">
      <c r="A465" s="139" t="s">
        <v>114</v>
      </c>
      <c r="B465" s="149" t="s">
        <v>511</v>
      </c>
      <c r="C465" s="140" t="s">
        <v>27</v>
      </c>
      <c r="D465" s="59" t="s">
        <v>72</v>
      </c>
      <c r="E465" s="70">
        <v>40697</v>
      </c>
      <c r="F465" s="54">
        <v>1</v>
      </c>
      <c r="G465" s="202">
        <v>3.08</v>
      </c>
      <c r="H465" s="203">
        <v>18.97</v>
      </c>
      <c r="O465">
        <v>2011</v>
      </c>
      <c r="S465">
        <f t="shared" ref="S465:S527" si="23">YEAR(O465)</f>
        <v>1905</v>
      </c>
      <c r="T465">
        <f t="shared" si="22"/>
        <v>1905</v>
      </c>
      <c r="U465">
        <v>2011</v>
      </c>
    </row>
    <row r="466" spans="1:21" ht="16.5" customHeight="1" x14ac:dyDescent="0.25">
      <c r="A466" s="139" t="s">
        <v>114</v>
      </c>
      <c r="B466" s="149" t="s">
        <v>512</v>
      </c>
      <c r="C466" s="140" t="s">
        <v>27</v>
      </c>
      <c r="D466" s="59" t="s">
        <v>72</v>
      </c>
      <c r="E466" s="70">
        <v>40871</v>
      </c>
      <c r="F466" s="54">
        <v>1</v>
      </c>
      <c r="G466" s="202">
        <v>10.35</v>
      </c>
      <c r="H466" s="203">
        <v>57.76</v>
      </c>
      <c r="O466">
        <v>2011</v>
      </c>
      <c r="S466">
        <f t="shared" si="23"/>
        <v>1905</v>
      </c>
      <c r="T466">
        <f t="shared" si="22"/>
        <v>1905</v>
      </c>
      <c r="U466">
        <v>2011</v>
      </c>
    </row>
    <row r="467" spans="1:21" ht="16.5" customHeight="1" x14ac:dyDescent="0.25">
      <c r="A467" s="139" t="s">
        <v>114</v>
      </c>
      <c r="B467" s="71" t="s">
        <v>513</v>
      </c>
      <c r="C467" s="140" t="s">
        <v>27</v>
      </c>
      <c r="D467" s="59" t="s">
        <v>72</v>
      </c>
      <c r="E467" s="70">
        <v>40760</v>
      </c>
      <c r="F467" s="54">
        <v>1</v>
      </c>
      <c r="G467" s="202">
        <v>4.5999999999999996</v>
      </c>
      <c r="H467" s="203">
        <v>21.62</v>
      </c>
      <c r="O467">
        <v>2011</v>
      </c>
      <c r="S467">
        <f t="shared" si="23"/>
        <v>1905</v>
      </c>
      <c r="T467">
        <f t="shared" si="22"/>
        <v>1905</v>
      </c>
      <c r="U467">
        <v>2011</v>
      </c>
    </row>
    <row r="468" spans="1:21" ht="16.5" customHeight="1" x14ac:dyDescent="0.25">
      <c r="A468" s="139" t="s">
        <v>114</v>
      </c>
      <c r="B468" s="57" t="s">
        <v>333</v>
      </c>
      <c r="C468" s="140" t="s">
        <v>27</v>
      </c>
      <c r="D468" s="59" t="s">
        <v>72</v>
      </c>
      <c r="E468" s="79">
        <v>41635</v>
      </c>
      <c r="F468" s="54">
        <v>1</v>
      </c>
      <c r="G468" s="202">
        <v>36.380000000000003</v>
      </c>
      <c r="H468" s="203">
        <v>83.83</v>
      </c>
      <c r="O468">
        <v>2013</v>
      </c>
      <c r="S468">
        <f t="shared" si="23"/>
        <v>1905</v>
      </c>
      <c r="T468">
        <f t="shared" si="22"/>
        <v>1905</v>
      </c>
      <c r="U468">
        <v>2013</v>
      </c>
    </row>
    <row r="469" spans="1:21" ht="16.5" customHeight="1" x14ac:dyDescent="0.25">
      <c r="A469" s="139" t="s">
        <v>114</v>
      </c>
      <c r="B469" s="71" t="s">
        <v>350</v>
      </c>
      <c r="C469" s="140" t="s">
        <v>27</v>
      </c>
      <c r="D469" s="59" t="s">
        <v>72</v>
      </c>
      <c r="E469" s="70">
        <v>41005</v>
      </c>
      <c r="F469" s="54">
        <v>1</v>
      </c>
      <c r="G469" s="218">
        <v>18</v>
      </c>
      <c r="H469" s="208">
        <v>68.930000000000007</v>
      </c>
      <c r="O469">
        <v>2012</v>
      </c>
      <c r="S469">
        <f t="shared" si="23"/>
        <v>1905</v>
      </c>
      <c r="T469">
        <f t="shared" si="22"/>
        <v>1905</v>
      </c>
      <c r="U469">
        <v>2012</v>
      </c>
    </row>
    <row r="470" spans="1:21" ht="16.5" customHeight="1" x14ac:dyDescent="0.25">
      <c r="A470" s="139" t="s">
        <v>114</v>
      </c>
      <c r="B470" s="71" t="s">
        <v>529</v>
      </c>
      <c r="C470" s="140" t="s">
        <v>27</v>
      </c>
      <c r="D470" s="59" t="s">
        <v>72</v>
      </c>
      <c r="E470" s="70">
        <v>40999</v>
      </c>
      <c r="F470" s="54">
        <v>1</v>
      </c>
      <c r="G470" s="202">
        <v>16.66</v>
      </c>
      <c r="H470" s="203">
        <v>49.23</v>
      </c>
      <c r="O470">
        <v>2012</v>
      </c>
      <c r="S470">
        <f t="shared" si="23"/>
        <v>1905</v>
      </c>
      <c r="T470">
        <f t="shared" si="22"/>
        <v>1905</v>
      </c>
      <c r="U470">
        <v>2012</v>
      </c>
    </row>
    <row r="471" spans="1:21" ht="16.5" customHeight="1" x14ac:dyDescent="0.25">
      <c r="A471" s="139" t="s">
        <v>114</v>
      </c>
      <c r="B471" s="57" t="s">
        <v>380</v>
      </c>
      <c r="C471" s="140" t="s">
        <v>27</v>
      </c>
      <c r="D471" s="59" t="s">
        <v>72</v>
      </c>
      <c r="E471" s="70">
        <v>41600</v>
      </c>
      <c r="F471" s="54">
        <v>1</v>
      </c>
      <c r="G471" s="196">
        <v>14.9</v>
      </c>
      <c r="H471" s="197">
        <v>41.33</v>
      </c>
      <c r="O471">
        <v>2013</v>
      </c>
      <c r="S471">
        <f t="shared" si="23"/>
        <v>1905</v>
      </c>
      <c r="T471">
        <f t="shared" si="22"/>
        <v>1905</v>
      </c>
      <c r="U471">
        <v>2013</v>
      </c>
    </row>
    <row r="472" spans="1:21" ht="16.5" customHeight="1" x14ac:dyDescent="0.25">
      <c r="A472" s="139" t="s">
        <v>114</v>
      </c>
      <c r="B472" s="57" t="s">
        <v>455</v>
      </c>
      <c r="C472" s="140" t="s">
        <v>27</v>
      </c>
      <c r="D472" s="59" t="s">
        <v>72</v>
      </c>
      <c r="E472" s="70">
        <v>40829</v>
      </c>
      <c r="F472" s="54">
        <v>1</v>
      </c>
      <c r="G472" s="202">
        <v>21.9</v>
      </c>
      <c r="H472" s="203">
        <v>70</v>
      </c>
      <c r="O472">
        <v>2011</v>
      </c>
      <c r="S472">
        <f t="shared" si="23"/>
        <v>1905</v>
      </c>
      <c r="T472">
        <f t="shared" si="22"/>
        <v>1905</v>
      </c>
      <c r="U472">
        <v>2011</v>
      </c>
    </row>
    <row r="473" spans="1:21" ht="16.5" customHeight="1" x14ac:dyDescent="0.25">
      <c r="A473" s="116" t="s">
        <v>114</v>
      </c>
      <c r="B473" s="57" t="s">
        <v>543</v>
      </c>
      <c r="C473" s="117" t="s">
        <v>27</v>
      </c>
      <c r="D473" s="59" t="s">
        <v>69</v>
      </c>
      <c r="E473" s="70">
        <v>41789</v>
      </c>
      <c r="F473" s="54">
        <v>1</v>
      </c>
      <c r="G473" s="196">
        <v>244.83</v>
      </c>
      <c r="H473" s="197">
        <v>842.1</v>
      </c>
      <c r="O473">
        <v>2014</v>
      </c>
      <c r="S473">
        <f t="shared" si="23"/>
        <v>1905</v>
      </c>
      <c r="T473">
        <f t="shared" si="22"/>
        <v>1905</v>
      </c>
      <c r="U473">
        <v>2014</v>
      </c>
    </row>
    <row r="474" spans="1:21" ht="16.5" customHeight="1" x14ac:dyDescent="0.25">
      <c r="A474" s="116" t="s">
        <v>114</v>
      </c>
      <c r="B474" s="57" t="s">
        <v>556</v>
      </c>
      <c r="C474" s="117" t="s">
        <v>27</v>
      </c>
      <c r="D474" s="59" t="s">
        <v>576</v>
      </c>
      <c r="E474" s="70">
        <v>41751</v>
      </c>
      <c r="F474" s="54">
        <v>1</v>
      </c>
      <c r="G474" s="196">
        <v>7.19</v>
      </c>
      <c r="H474" s="197">
        <v>25.22</v>
      </c>
      <c r="O474">
        <v>2014</v>
      </c>
      <c r="S474">
        <f t="shared" si="23"/>
        <v>1905</v>
      </c>
      <c r="T474">
        <f t="shared" si="22"/>
        <v>1905</v>
      </c>
      <c r="U474">
        <v>2014</v>
      </c>
    </row>
    <row r="475" spans="1:21" ht="16.5" customHeight="1" x14ac:dyDescent="0.25">
      <c r="A475" s="116" t="s">
        <v>114</v>
      </c>
      <c r="B475" s="57" t="s">
        <v>566</v>
      </c>
      <c r="C475" s="117" t="s">
        <v>27</v>
      </c>
      <c r="D475" s="59" t="s">
        <v>576</v>
      </c>
      <c r="E475" s="70">
        <v>41772</v>
      </c>
      <c r="F475" s="54">
        <v>1</v>
      </c>
      <c r="G475" s="196">
        <v>7.39</v>
      </c>
      <c r="H475" s="197">
        <v>14.03</v>
      </c>
      <c r="O475">
        <v>2014</v>
      </c>
      <c r="S475">
        <f t="shared" si="23"/>
        <v>1905</v>
      </c>
      <c r="T475">
        <f t="shared" si="22"/>
        <v>1905</v>
      </c>
      <c r="U475">
        <v>2014</v>
      </c>
    </row>
    <row r="476" spans="1:21" ht="16.5" customHeight="1" x14ac:dyDescent="0.25">
      <c r="A476" s="116" t="s">
        <v>114</v>
      </c>
      <c r="B476" s="57" t="s">
        <v>716</v>
      </c>
      <c r="C476" s="117" t="s">
        <v>27</v>
      </c>
      <c r="D476" s="59" t="s">
        <v>69</v>
      </c>
      <c r="E476" s="70">
        <v>42250</v>
      </c>
      <c r="F476" s="54">
        <v>1</v>
      </c>
      <c r="G476" s="196">
        <v>121.654</v>
      </c>
      <c r="H476" s="197">
        <v>409</v>
      </c>
      <c r="O476">
        <v>2015</v>
      </c>
      <c r="S476">
        <f t="shared" si="23"/>
        <v>1905</v>
      </c>
      <c r="T476">
        <f t="shared" si="22"/>
        <v>1905</v>
      </c>
      <c r="U476">
        <v>2015</v>
      </c>
    </row>
    <row r="477" spans="1:21" ht="16.5" customHeight="1" x14ac:dyDescent="0.25">
      <c r="A477" s="116" t="s">
        <v>114</v>
      </c>
      <c r="B477" s="57" t="s">
        <v>717</v>
      </c>
      <c r="C477" s="117" t="s">
        <v>27</v>
      </c>
      <c r="D477" s="59" t="s">
        <v>72</v>
      </c>
      <c r="E477" s="70">
        <v>42357</v>
      </c>
      <c r="F477" s="54">
        <v>1</v>
      </c>
      <c r="G477" s="196">
        <v>13.6</v>
      </c>
      <c r="H477" s="197">
        <v>37.159999999999997</v>
      </c>
      <c r="O477">
        <v>2015</v>
      </c>
      <c r="S477">
        <f t="shared" si="23"/>
        <v>1905</v>
      </c>
      <c r="T477">
        <f t="shared" si="22"/>
        <v>1905</v>
      </c>
      <c r="U477">
        <v>2015</v>
      </c>
    </row>
    <row r="478" spans="1:21" ht="16.5" customHeight="1" x14ac:dyDescent="0.25">
      <c r="A478" s="116" t="s">
        <v>114</v>
      </c>
      <c r="B478" s="57" t="s">
        <v>718</v>
      </c>
      <c r="C478" s="117" t="s">
        <v>27</v>
      </c>
      <c r="D478" s="59" t="s">
        <v>72</v>
      </c>
      <c r="E478" s="70">
        <v>42069</v>
      </c>
      <c r="F478" s="54">
        <v>1</v>
      </c>
      <c r="G478" s="196">
        <v>11.7</v>
      </c>
      <c r="H478" s="197">
        <v>33.08</v>
      </c>
      <c r="O478">
        <v>2015</v>
      </c>
      <c r="S478">
        <f t="shared" si="23"/>
        <v>1905</v>
      </c>
      <c r="T478">
        <f t="shared" si="22"/>
        <v>1905</v>
      </c>
      <c r="U478">
        <v>2015</v>
      </c>
    </row>
    <row r="479" spans="1:21" ht="16.5" customHeight="1" x14ac:dyDescent="0.25">
      <c r="A479" s="116" t="s">
        <v>114</v>
      </c>
      <c r="B479" s="57" t="s">
        <v>719</v>
      </c>
      <c r="C479" s="117" t="s">
        <v>27</v>
      </c>
      <c r="D479" s="59" t="s">
        <v>72</v>
      </c>
      <c r="E479" s="70">
        <v>42103</v>
      </c>
      <c r="F479" s="54">
        <v>1</v>
      </c>
      <c r="G479" s="196">
        <v>6.93</v>
      </c>
      <c r="H479" s="197">
        <v>19.190000000000001</v>
      </c>
      <c r="O479">
        <v>2015</v>
      </c>
      <c r="S479">
        <f t="shared" si="23"/>
        <v>1905</v>
      </c>
      <c r="T479">
        <f t="shared" si="22"/>
        <v>1905</v>
      </c>
      <c r="U479">
        <v>2015</v>
      </c>
    </row>
    <row r="480" spans="1:21" ht="16.5" customHeight="1" x14ac:dyDescent="0.25">
      <c r="A480" s="116" t="s">
        <v>114</v>
      </c>
      <c r="B480" s="57" t="s">
        <v>720</v>
      </c>
      <c r="C480" s="117" t="s">
        <v>27</v>
      </c>
      <c r="D480" s="59" t="s">
        <v>72</v>
      </c>
      <c r="E480" s="118">
        <v>1960</v>
      </c>
      <c r="F480" s="54">
        <v>1</v>
      </c>
      <c r="G480" s="196">
        <v>26.2</v>
      </c>
      <c r="H480" s="197">
        <v>100</v>
      </c>
      <c r="O480">
        <v>1960</v>
      </c>
      <c r="T480">
        <f t="shared" si="22"/>
        <v>1960</v>
      </c>
      <c r="U480">
        <v>1960</v>
      </c>
    </row>
    <row r="481" spans="1:21" ht="16.5" customHeight="1" x14ac:dyDescent="0.25">
      <c r="A481" s="116" t="s">
        <v>114</v>
      </c>
      <c r="B481" s="57" t="s">
        <v>768</v>
      </c>
      <c r="C481" s="117" t="s">
        <v>27</v>
      </c>
      <c r="D481" s="59" t="s">
        <v>72</v>
      </c>
      <c r="E481" s="118">
        <v>2016</v>
      </c>
      <c r="F481" s="54">
        <v>1</v>
      </c>
      <c r="G481" s="196">
        <v>9.1999999999999993</v>
      </c>
      <c r="H481" s="197">
        <v>42.83</v>
      </c>
      <c r="O481">
        <v>2016</v>
      </c>
      <c r="T481">
        <f t="shared" si="22"/>
        <v>2016</v>
      </c>
      <c r="U481">
        <v>2016</v>
      </c>
    </row>
    <row r="482" spans="1:21" ht="16.5" customHeight="1" x14ac:dyDescent="0.25">
      <c r="A482" s="119" t="s">
        <v>114</v>
      </c>
      <c r="B482" s="83" t="s">
        <v>793</v>
      </c>
      <c r="C482" s="120" t="s">
        <v>27</v>
      </c>
      <c r="D482" s="85" t="s">
        <v>72</v>
      </c>
      <c r="E482" s="86">
        <v>42839</v>
      </c>
      <c r="F482" s="87">
        <v>1</v>
      </c>
      <c r="G482" s="198">
        <v>6.1879999999999997</v>
      </c>
      <c r="H482" s="199">
        <v>19.222999999999999</v>
      </c>
      <c r="O482">
        <v>2017</v>
      </c>
      <c r="S482">
        <f t="shared" si="23"/>
        <v>1905</v>
      </c>
      <c r="T482">
        <f t="shared" si="22"/>
        <v>1905</v>
      </c>
      <c r="U482">
        <v>2017</v>
      </c>
    </row>
    <row r="483" spans="1:21" ht="16.5" customHeight="1" x14ac:dyDescent="0.25">
      <c r="A483" s="112" t="s">
        <v>115</v>
      </c>
      <c r="B483" s="66" t="s">
        <v>183</v>
      </c>
      <c r="C483" s="59" t="s">
        <v>26</v>
      </c>
      <c r="D483" s="59" t="s">
        <v>72</v>
      </c>
      <c r="E483" s="67">
        <v>2001</v>
      </c>
      <c r="F483" s="54">
        <v>1</v>
      </c>
      <c r="G483" s="200">
        <v>2.64</v>
      </c>
      <c r="H483" s="232">
        <v>11</v>
      </c>
      <c r="O483">
        <v>2001</v>
      </c>
      <c r="T483">
        <f t="shared" si="22"/>
        <v>2001</v>
      </c>
      <c r="U483">
        <v>2001</v>
      </c>
    </row>
    <row r="484" spans="1:21" ht="16.5" customHeight="1" x14ac:dyDescent="0.25">
      <c r="A484" s="112" t="s">
        <v>115</v>
      </c>
      <c r="B484" s="66" t="s">
        <v>184</v>
      </c>
      <c r="C484" s="59" t="s">
        <v>26</v>
      </c>
      <c r="D484" s="59" t="s">
        <v>72</v>
      </c>
      <c r="E484" s="67">
        <v>2001</v>
      </c>
      <c r="F484" s="54">
        <v>1</v>
      </c>
      <c r="G484" s="200">
        <v>8.94</v>
      </c>
      <c r="H484" s="232">
        <v>32</v>
      </c>
      <c r="O484">
        <v>2001</v>
      </c>
      <c r="T484">
        <f t="shared" si="22"/>
        <v>2001</v>
      </c>
      <c r="U484">
        <v>2001</v>
      </c>
    </row>
    <row r="485" spans="1:21" ht="16.5" customHeight="1" x14ac:dyDescent="0.25">
      <c r="A485" s="112" t="s">
        <v>115</v>
      </c>
      <c r="B485" s="71" t="s">
        <v>491</v>
      </c>
      <c r="C485" s="59" t="s">
        <v>26</v>
      </c>
      <c r="D485" s="59" t="s">
        <v>69</v>
      </c>
      <c r="E485" s="70">
        <v>41266</v>
      </c>
      <c r="F485" s="54">
        <v>1</v>
      </c>
      <c r="G485" s="202">
        <v>48.6</v>
      </c>
      <c r="H485" s="203">
        <v>181.25</v>
      </c>
      <c r="O485">
        <v>2012</v>
      </c>
      <c r="S485">
        <f t="shared" si="23"/>
        <v>1905</v>
      </c>
      <c r="T485">
        <f t="shared" si="22"/>
        <v>1905</v>
      </c>
      <c r="U485">
        <v>2012</v>
      </c>
    </row>
    <row r="486" spans="1:21" ht="16.5" customHeight="1" x14ac:dyDescent="0.25">
      <c r="A486" s="112" t="s">
        <v>115</v>
      </c>
      <c r="B486" s="57" t="s">
        <v>407</v>
      </c>
      <c r="C486" s="59" t="s">
        <v>26</v>
      </c>
      <c r="D486" s="59" t="s">
        <v>72</v>
      </c>
      <c r="E486" s="70">
        <v>40593</v>
      </c>
      <c r="F486" s="54">
        <v>1</v>
      </c>
      <c r="G486" s="196">
        <v>6.98</v>
      </c>
      <c r="H486" s="208">
        <v>24.51</v>
      </c>
      <c r="O486">
        <v>2011</v>
      </c>
      <c r="S486">
        <f t="shared" si="23"/>
        <v>1905</v>
      </c>
      <c r="T486">
        <f t="shared" si="22"/>
        <v>1905</v>
      </c>
      <c r="U486">
        <v>2011</v>
      </c>
    </row>
    <row r="487" spans="1:21" ht="16.5" customHeight="1" x14ac:dyDescent="0.25">
      <c r="A487" s="112" t="s">
        <v>115</v>
      </c>
      <c r="B487" s="57" t="s">
        <v>408</v>
      </c>
      <c r="C487" s="59" t="s">
        <v>26</v>
      </c>
      <c r="D487" s="59" t="s">
        <v>72</v>
      </c>
      <c r="E487" s="60">
        <v>2008</v>
      </c>
      <c r="F487" s="54">
        <v>1</v>
      </c>
      <c r="G487" s="196">
        <v>12.63</v>
      </c>
      <c r="H487" s="197">
        <v>37.26</v>
      </c>
      <c r="O487">
        <v>2008</v>
      </c>
      <c r="T487">
        <f t="shared" si="22"/>
        <v>2008</v>
      </c>
      <c r="U487">
        <v>2008</v>
      </c>
    </row>
    <row r="488" spans="1:21" ht="16.5" customHeight="1" x14ac:dyDescent="0.25">
      <c r="A488" s="112" t="s">
        <v>115</v>
      </c>
      <c r="B488" s="71" t="s">
        <v>297</v>
      </c>
      <c r="C488" s="59" t="s">
        <v>26</v>
      </c>
      <c r="D488" s="59" t="s">
        <v>72</v>
      </c>
      <c r="E488" s="70">
        <v>40697</v>
      </c>
      <c r="F488" s="54">
        <v>1</v>
      </c>
      <c r="G488" s="202">
        <v>4.0999999999999996</v>
      </c>
      <c r="H488" s="203">
        <v>24.27</v>
      </c>
      <c r="O488">
        <v>2011</v>
      </c>
      <c r="S488">
        <f t="shared" si="23"/>
        <v>1905</v>
      </c>
      <c r="T488">
        <f t="shared" si="22"/>
        <v>1905</v>
      </c>
      <c r="U488">
        <v>2011</v>
      </c>
    </row>
    <row r="489" spans="1:21" ht="16.5" customHeight="1" x14ac:dyDescent="0.25">
      <c r="A489" s="112" t="s">
        <v>115</v>
      </c>
      <c r="B489" s="57" t="s">
        <v>428</v>
      </c>
      <c r="C489" s="59" t="s">
        <v>26</v>
      </c>
      <c r="D489" s="59" t="s">
        <v>72</v>
      </c>
      <c r="E489" s="60">
        <v>2009</v>
      </c>
      <c r="F489" s="54">
        <v>1</v>
      </c>
      <c r="G489" s="196">
        <v>5.76</v>
      </c>
      <c r="H489" s="197">
        <v>41.96</v>
      </c>
      <c r="O489">
        <v>2009</v>
      </c>
      <c r="T489">
        <f t="shared" si="22"/>
        <v>2009</v>
      </c>
      <c r="U489">
        <v>2009</v>
      </c>
    </row>
    <row r="490" spans="1:21" ht="16.5" customHeight="1" x14ac:dyDescent="0.25">
      <c r="A490" s="112" t="s">
        <v>115</v>
      </c>
      <c r="B490" s="57" t="s">
        <v>369</v>
      </c>
      <c r="C490" s="59" t="s">
        <v>26</v>
      </c>
      <c r="D490" s="59" t="s">
        <v>72</v>
      </c>
      <c r="E490" s="70">
        <v>40717</v>
      </c>
      <c r="F490" s="54">
        <v>1</v>
      </c>
      <c r="G490" s="202">
        <v>12.416</v>
      </c>
      <c r="H490" s="203">
        <v>44.52</v>
      </c>
      <c r="O490">
        <v>2011</v>
      </c>
      <c r="S490">
        <f t="shared" si="23"/>
        <v>1905</v>
      </c>
      <c r="T490">
        <f t="shared" si="22"/>
        <v>1905</v>
      </c>
      <c r="U490">
        <v>2011</v>
      </c>
    </row>
    <row r="491" spans="1:21" ht="16.5" customHeight="1" x14ac:dyDescent="0.25">
      <c r="A491" s="112" t="s">
        <v>115</v>
      </c>
      <c r="B491" s="57" t="s">
        <v>384</v>
      </c>
      <c r="C491" s="59" t="s">
        <v>26</v>
      </c>
      <c r="D491" s="59" t="s">
        <v>72</v>
      </c>
      <c r="E491" s="60">
        <v>2005</v>
      </c>
      <c r="F491" s="54">
        <v>1</v>
      </c>
      <c r="G491" s="196">
        <v>14.02</v>
      </c>
      <c r="H491" s="197">
        <v>44.18</v>
      </c>
      <c r="O491">
        <v>2005</v>
      </c>
      <c r="T491">
        <f t="shared" si="22"/>
        <v>2005</v>
      </c>
      <c r="U491">
        <v>2005</v>
      </c>
    </row>
    <row r="492" spans="1:21" ht="16.5" customHeight="1" x14ac:dyDescent="0.25">
      <c r="A492" s="116" t="s">
        <v>115</v>
      </c>
      <c r="B492" s="57" t="s">
        <v>564</v>
      </c>
      <c r="C492" s="117" t="s">
        <v>26</v>
      </c>
      <c r="D492" s="59" t="s">
        <v>576</v>
      </c>
      <c r="E492" s="70">
        <v>41754</v>
      </c>
      <c r="F492" s="54">
        <v>1</v>
      </c>
      <c r="G492" s="196">
        <v>9.7620000000000005</v>
      </c>
      <c r="H492" s="197">
        <v>23.28</v>
      </c>
      <c r="O492">
        <v>2014</v>
      </c>
      <c r="S492">
        <f t="shared" si="23"/>
        <v>1905</v>
      </c>
      <c r="T492">
        <f t="shared" si="22"/>
        <v>1905</v>
      </c>
      <c r="U492">
        <v>2014</v>
      </c>
    </row>
    <row r="493" spans="1:21" ht="16.5" customHeight="1" x14ac:dyDescent="0.25">
      <c r="A493" s="116" t="s">
        <v>115</v>
      </c>
      <c r="B493" s="57" t="s">
        <v>721</v>
      </c>
      <c r="C493" s="117" t="s">
        <v>26</v>
      </c>
      <c r="D493" s="59" t="s">
        <v>69</v>
      </c>
      <c r="E493" s="70">
        <v>41266</v>
      </c>
      <c r="F493" s="54">
        <v>1</v>
      </c>
      <c r="G493" s="196">
        <v>140.62</v>
      </c>
      <c r="H493" s="197">
        <v>502.72</v>
      </c>
      <c r="O493">
        <v>2012</v>
      </c>
      <c r="S493">
        <f t="shared" si="23"/>
        <v>1905</v>
      </c>
      <c r="T493">
        <f t="shared" si="22"/>
        <v>1905</v>
      </c>
      <c r="U493">
        <v>2012</v>
      </c>
    </row>
    <row r="494" spans="1:21" ht="16.5" customHeight="1" x14ac:dyDescent="0.25">
      <c r="A494" s="112" t="s">
        <v>116</v>
      </c>
      <c r="B494" s="66" t="s">
        <v>174</v>
      </c>
      <c r="C494" s="59" t="s">
        <v>14</v>
      </c>
      <c r="D494" s="59" t="s">
        <v>72</v>
      </c>
      <c r="E494" s="95">
        <v>1950</v>
      </c>
      <c r="F494" s="54">
        <v>1</v>
      </c>
      <c r="G494" s="209">
        <v>0.39600000000000002</v>
      </c>
      <c r="H494" s="210">
        <v>1.25</v>
      </c>
      <c r="O494">
        <v>1950</v>
      </c>
      <c r="T494">
        <f t="shared" si="22"/>
        <v>1950</v>
      </c>
      <c r="U494">
        <v>1950</v>
      </c>
    </row>
    <row r="495" spans="1:21" ht="16.5" customHeight="1" x14ac:dyDescent="0.25">
      <c r="A495" s="112" t="s">
        <v>116</v>
      </c>
      <c r="B495" s="57" t="s">
        <v>216</v>
      </c>
      <c r="C495" s="59" t="s">
        <v>14</v>
      </c>
      <c r="D495" s="59" t="s">
        <v>72</v>
      </c>
      <c r="E495" s="60">
        <v>2010</v>
      </c>
      <c r="F495" s="54">
        <v>1</v>
      </c>
      <c r="G495" s="196">
        <v>14.63</v>
      </c>
      <c r="H495" s="197">
        <v>60</v>
      </c>
      <c r="O495">
        <v>2010</v>
      </c>
      <c r="T495">
        <f t="shared" si="22"/>
        <v>2010</v>
      </c>
      <c r="U495">
        <v>2010</v>
      </c>
    </row>
    <row r="496" spans="1:21" ht="16.5" customHeight="1" x14ac:dyDescent="0.25">
      <c r="A496" s="112" t="s">
        <v>116</v>
      </c>
      <c r="B496" s="57" t="s">
        <v>459</v>
      </c>
      <c r="C496" s="59" t="s">
        <v>14</v>
      </c>
      <c r="D496" s="59" t="s">
        <v>72</v>
      </c>
      <c r="E496" s="125">
        <v>41180</v>
      </c>
      <c r="F496" s="54">
        <v>1</v>
      </c>
      <c r="G496" s="218">
        <v>10.677</v>
      </c>
      <c r="H496" s="208">
        <v>33.299999999999997</v>
      </c>
      <c r="O496">
        <v>2012</v>
      </c>
      <c r="S496">
        <f t="shared" si="23"/>
        <v>1905</v>
      </c>
      <c r="T496">
        <f t="shared" si="22"/>
        <v>1905</v>
      </c>
      <c r="U496">
        <v>2012</v>
      </c>
    </row>
    <row r="497" spans="1:21" ht="16.5" customHeight="1" x14ac:dyDescent="0.25">
      <c r="A497" s="112" t="s">
        <v>117</v>
      </c>
      <c r="B497" s="66" t="s">
        <v>152</v>
      </c>
      <c r="C497" s="59" t="s">
        <v>39</v>
      </c>
      <c r="D497" s="59" t="s">
        <v>72</v>
      </c>
      <c r="E497" s="95">
        <v>1966</v>
      </c>
      <c r="F497" s="54">
        <v>1</v>
      </c>
      <c r="G497" s="209">
        <v>6.2399999999999997E-2</v>
      </c>
      <c r="H497" s="210">
        <v>0.3</v>
      </c>
      <c r="O497">
        <v>1966</v>
      </c>
      <c r="T497">
        <f t="shared" si="22"/>
        <v>1966</v>
      </c>
      <c r="U497">
        <v>1966</v>
      </c>
    </row>
    <row r="498" spans="1:21" ht="16.5" customHeight="1" x14ac:dyDescent="0.25">
      <c r="A498" s="112" t="s">
        <v>117</v>
      </c>
      <c r="B498" s="71" t="s">
        <v>225</v>
      </c>
      <c r="C498" s="59" t="s">
        <v>39</v>
      </c>
      <c r="D498" s="59" t="s">
        <v>72</v>
      </c>
      <c r="E498" s="70">
        <v>41110</v>
      </c>
      <c r="F498" s="54">
        <v>1</v>
      </c>
      <c r="G498" s="233">
        <v>1.843</v>
      </c>
      <c r="H498" s="233">
        <v>11.25</v>
      </c>
      <c r="O498">
        <v>2012</v>
      </c>
      <c r="S498">
        <f t="shared" si="23"/>
        <v>1905</v>
      </c>
      <c r="T498">
        <f t="shared" si="22"/>
        <v>1905</v>
      </c>
      <c r="U498">
        <v>2012</v>
      </c>
    </row>
    <row r="499" spans="1:21" ht="16.5" customHeight="1" x14ac:dyDescent="0.25">
      <c r="A499" s="112" t="s">
        <v>117</v>
      </c>
      <c r="B499" s="57" t="s">
        <v>325</v>
      </c>
      <c r="C499" s="59" t="s">
        <v>39</v>
      </c>
      <c r="D499" s="59" t="s">
        <v>72</v>
      </c>
      <c r="E499" s="70">
        <f>E498</f>
        <v>41110</v>
      </c>
      <c r="F499" s="54">
        <v>1</v>
      </c>
      <c r="G499" s="196">
        <v>30.6</v>
      </c>
      <c r="H499" s="233">
        <v>107.8</v>
      </c>
      <c r="O499">
        <v>2012</v>
      </c>
      <c r="S499">
        <f t="shared" si="23"/>
        <v>1905</v>
      </c>
      <c r="T499">
        <f t="shared" si="22"/>
        <v>1905</v>
      </c>
      <c r="U499">
        <v>2012</v>
      </c>
    </row>
    <row r="500" spans="1:21" ht="16.5" customHeight="1" x14ac:dyDescent="0.25">
      <c r="A500" s="112" t="s">
        <v>117</v>
      </c>
      <c r="B500" s="57" t="s">
        <v>443</v>
      </c>
      <c r="C500" s="59" t="s">
        <v>39</v>
      </c>
      <c r="D500" s="59" t="s">
        <v>69</v>
      </c>
      <c r="E500" s="70">
        <v>40828</v>
      </c>
      <c r="F500" s="54">
        <v>1</v>
      </c>
      <c r="G500" s="196">
        <v>33.11</v>
      </c>
      <c r="H500" s="233">
        <v>141.35</v>
      </c>
      <c r="O500">
        <v>2011</v>
      </c>
      <c r="S500">
        <f t="shared" si="23"/>
        <v>1905</v>
      </c>
      <c r="T500">
        <f t="shared" si="22"/>
        <v>1905</v>
      </c>
      <c r="U500">
        <v>2011</v>
      </c>
    </row>
    <row r="501" spans="1:21" ht="16.5" customHeight="1" x14ac:dyDescent="0.25">
      <c r="A501" s="112" t="s">
        <v>117</v>
      </c>
      <c r="B501" s="57" t="s">
        <v>349</v>
      </c>
      <c r="C501" s="59" t="s">
        <v>39</v>
      </c>
      <c r="D501" s="59" t="s">
        <v>72</v>
      </c>
      <c r="E501" s="70">
        <v>41481</v>
      </c>
      <c r="F501" s="54">
        <v>1</v>
      </c>
      <c r="G501" s="196">
        <v>21.436</v>
      </c>
      <c r="H501" s="233">
        <v>79.760000000000005</v>
      </c>
      <c r="O501">
        <v>2013</v>
      </c>
      <c r="S501">
        <f t="shared" si="23"/>
        <v>1905</v>
      </c>
      <c r="T501">
        <f t="shared" si="22"/>
        <v>1905</v>
      </c>
      <c r="U501">
        <v>2013</v>
      </c>
    </row>
    <row r="502" spans="1:21" ht="16.5" customHeight="1" x14ac:dyDescent="0.25">
      <c r="A502" s="116" t="s">
        <v>117</v>
      </c>
      <c r="B502" s="57" t="s">
        <v>288</v>
      </c>
      <c r="C502" s="117" t="s">
        <v>39</v>
      </c>
      <c r="D502" s="59" t="s">
        <v>576</v>
      </c>
      <c r="E502" s="70">
        <v>41726</v>
      </c>
      <c r="F502" s="54">
        <v>1</v>
      </c>
      <c r="G502" s="196">
        <v>17.100000000000001</v>
      </c>
      <c r="H502" s="197">
        <v>50.78</v>
      </c>
      <c r="O502">
        <v>2014</v>
      </c>
      <c r="S502">
        <f t="shared" si="23"/>
        <v>1905</v>
      </c>
      <c r="T502">
        <f t="shared" si="22"/>
        <v>1905</v>
      </c>
      <c r="U502">
        <v>2014</v>
      </c>
    </row>
    <row r="503" spans="1:21" ht="16.5" customHeight="1" x14ac:dyDescent="0.25">
      <c r="A503" s="116" t="s">
        <v>117</v>
      </c>
      <c r="B503" s="57" t="s">
        <v>563</v>
      </c>
      <c r="C503" s="117" t="s">
        <v>39</v>
      </c>
      <c r="D503" s="59" t="s">
        <v>576</v>
      </c>
      <c r="E503" s="70">
        <v>41901</v>
      </c>
      <c r="F503" s="54">
        <v>1</v>
      </c>
      <c r="G503" s="196">
        <v>28.96</v>
      </c>
      <c r="H503" s="197">
        <v>82.180999999999997</v>
      </c>
      <c r="O503">
        <v>2014</v>
      </c>
      <c r="S503">
        <f t="shared" si="23"/>
        <v>1905</v>
      </c>
      <c r="T503">
        <f t="shared" si="22"/>
        <v>1905</v>
      </c>
      <c r="U503">
        <v>2014</v>
      </c>
    </row>
    <row r="504" spans="1:21" ht="16.5" customHeight="1" x14ac:dyDescent="0.25">
      <c r="A504" s="116" t="s">
        <v>117</v>
      </c>
      <c r="B504" s="57" t="s">
        <v>730</v>
      </c>
      <c r="C504" s="117" t="s">
        <v>39</v>
      </c>
      <c r="D504" s="59" t="s">
        <v>72</v>
      </c>
      <c r="E504" s="118">
        <v>1948</v>
      </c>
      <c r="F504" s="54">
        <v>1</v>
      </c>
      <c r="G504" s="196">
        <v>0.4</v>
      </c>
      <c r="H504" s="197">
        <v>0.8</v>
      </c>
      <c r="O504">
        <v>1948</v>
      </c>
      <c r="T504">
        <f t="shared" si="22"/>
        <v>1948</v>
      </c>
      <c r="U504">
        <v>1948</v>
      </c>
    </row>
    <row r="505" spans="1:21" ht="16.5" customHeight="1" x14ac:dyDescent="0.25">
      <c r="A505" s="112" t="s">
        <v>136</v>
      </c>
      <c r="B505" s="66" t="s">
        <v>196</v>
      </c>
      <c r="C505" s="59" t="s">
        <v>34</v>
      </c>
      <c r="D505" s="59" t="s">
        <v>75</v>
      </c>
      <c r="E505" s="67">
        <v>2002</v>
      </c>
      <c r="F505" s="54">
        <v>1</v>
      </c>
      <c r="G505" s="234">
        <v>11.1</v>
      </c>
      <c r="H505" s="235">
        <v>50</v>
      </c>
      <c r="O505">
        <v>2002</v>
      </c>
      <c r="T505">
        <f t="shared" si="22"/>
        <v>2002</v>
      </c>
      <c r="U505">
        <v>2002</v>
      </c>
    </row>
    <row r="506" spans="1:21" ht="16.5" customHeight="1" x14ac:dyDescent="0.25">
      <c r="A506" s="112" t="s">
        <v>136</v>
      </c>
      <c r="B506" s="66" t="s">
        <v>769</v>
      </c>
      <c r="C506" s="59" t="s">
        <v>34</v>
      </c>
      <c r="D506" s="59" t="s">
        <v>72</v>
      </c>
      <c r="E506" s="67">
        <v>2016</v>
      </c>
      <c r="F506" s="54">
        <v>1</v>
      </c>
      <c r="G506" s="234">
        <v>9.0359999999999996</v>
      </c>
      <c r="H506" s="235">
        <v>25.88</v>
      </c>
      <c r="O506">
        <v>2016</v>
      </c>
      <c r="T506">
        <f t="shared" si="22"/>
        <v>2016</v>
      </c>
      <c r="U506">
        <v>2016</v>
      </c>
    </row>
    <row r="507" spans="1:21" ht="16.5" customHeight="1" x14ac:dyDescent="0.25">
      <c r="A507" s="102" t="s">
        <v>137</v>
      </c>
      <c r="B507" s="57" t="s">
        <v>436</v>
      </c>
      <c r="C507" s="57" t="s">
        <v>8</v>
      </c>
      <c r="D507" s="59" t="s">
        <v>72</v>
      </c>
      <c r="E507" s="70">
        <v>41473</v>
      </c>
      <c r="F507" s="54">
        <v>1</v>
      </c>
      <c r="G507" s="196">
        <v>11.157</v>
      </c>
      <c r="H507" s="197">
        <v>40</v>
      </c>
      <c r="O507">
        <v>2013</v>
      </c>
      <c r="S507">
        <f t="shared" si="23"/>
        <v>1905</v>
      </c>
      <c r="T507">
        <f t="shared" si="22"/>
        <v>1905</v>
      </c>
      <c r="U507">
        <v>2013</v>
      </c>
    </row>
    <row r="508" spans="1:21" ht="16.5" customHeight="1" x14ac:dyDescent="0.25">
      <c r="A508" s="102" t="s">
        <v>137</v>
      </c>
      <c r="B508" s="57" t="s">
        <v>526</v>
      </c>
      <c r="C508" s="57" t="s">
        <v>8</v>
      </c>
      <c r="D508" s="59" t="s">
        <v>72</v>
      </c>
      <c r="E508" s="70">
        <v>40563</v>
      </c>
      <c r="F508" s="54">
        <v>1</v>
      </c>
      <c r="G508" s="196">
        <v>6.13</v>
      </c>
      <c r="H508" s="208">
        <v>22.32</v>
      </c>
      <c r="O508">
        <v>2011</v>
      </c>
      <c r="S508">
        <f t="shared" si="23"/>
        <v>1905</v>
      </c>
      <c r="T508">
        <f t="shared" si="22"/>
        <v>1905</v>
      </c>
      <c r="U508">
        <v>2011</v>
      </c>
    </row>
    <row r="509" spans="1:21" ht="16.5" customHeight="1" x14ac:dyDescent="0.25">
      <c r="A509" s="102" t="s">
        <v>137</v>
      </c>
      <c r="B509" s="57" t="s">
        <v>722</v>
      </c>
      <c r="C509" s="57" t="s">
        <v>8</v>
      </c>
      <c r="D509" s="59" t="s">
        <v>72</v>
      </c>
      <c r="E509" s="70">
        <v>42264</v>
      </c>
      <c r="F509" s="54">
        <v>1</v>
      </c>
      <c r="G509" s="196">
        <v>8.7799999999999994</v>
      </c>
      <c r="H509" s="208">
        <v>21.26</v>
      </c>
      <c r="O509">
        <v>2015</v>
      </c>
      <c r="S509">
        <f t="shared" si="23"/>
        <v>1905</v>
      </c>
      <c r="T509">
        <f t="shared" si="22"/>
        <v>1905</v>
      </c>
      <c r="U509">
        <v>2015</v>
      </c>
    </row>
    <row r="510" spans="1:21" ht="16.5" customHeight="1" x14ac:dyDescent="0.25">
      <c r="A510" s="102" t="s">
        <v>137</v>
      </c>
      <c r="B510" s="57" t="s">
        <v>723</v>
      </c>
      <c r="C510" s="57" t="s">
        <v>8</v>
      </c>
      <c r="D510" s="59" t="s">
        <v>69</v>
      </c>
      <c r="E510" s="70">
        <v>42127</v>
      </c>
      <c r="F510" s="54">
        <v>1</v>
      </c>
      <c r="G510" s="196">
        <v>84.680999999999997</v>
      </c>
      <c r="H510" s="208">
        <v>304.48</v>
      </c>
      <c r="O510">
        <v>2015</v>
      </c>
      <c r="S510">
        <f t="shared" si="23"/>
        <v>1905</v>
      </c>
      <c r="T510">
        <f t="shared" si="22"/>
        <v>1905</v>
      </c>
      <c r="U510">
        <v>2015</v>
      </c>
    </row>
    <row r="511" spans="1:21" ht="16.5" customHeight="1" x14ac:dyDescent="0.25">
      <c r="A511" s="102" t="s">
        <v>137</v>
      </c>
      <c r="B511" s="57" t="s">
        <v>770</v>
      </c>
      <c r="C511" s="57" t="s">
        <v>8</v>
      </c>
      <c r="D511" s="59" t="s">
        <v>69</v>
      </c>
      <c r="E511" s="60">
        <v>2016</v>
      </c>
      <c r="F511" s="54">
        <v>1</v>
      </c>
      <c r="G511" s="196">
        <v>50</v>
      </c>
      <c r="H511" s="208">
        <v>111.41800000000001</v>
      </c>
      <c r="O511">
        <v>2016</v>
      </c>
      <c r="T511">
        <f t="shared" si="22"/>
        <v>2016</v>
      </c>
      <c r="U511">
        <v>2016</v>
      </c>
    </row>
    <row r="512" spans="1:21" ht="16.5" customHeight="1" x14ac:dyDescent="0.25">
      <c r="A512" s="112" t="s">
        <v>118</v>
      </c>
      <c r="B512" s="66" t="s">
        <v>160</v>
      </c>
      <c r="C512" s="59" t="s">
        <v>46</v>
      </c>
      <c r="D512" s="59" t="s">
        <v>72</v>
      </c>
      <c r="E512" s="95">
        <v>1972</v>
      </c>
      <c r="F512" s="54">
        <v>1</v>
      </c>
      <c r="G512" s="209">
        <v>0.32</v>
      </c>
      <c r="H512" s="210">
        <v>1.6</v>
      </c>
      <c r="O512">
        <v>1972</v>
      </c>
      <c r="T512">
        <f t="shared" si="22"/>
        <v>1972</v>
      </c>
      <c r="U512">
        <v>1972</v>
      </c>
    </row>
    <row r="513" spans="1:21" ht="16.5" customHeight="1" x14ac:dyDescent="0.25">
      <c r="A513" s="112" t="s">
        <v>118</v>
      </c>
      <c r="B513" s="66" t="s">
        <v>161</v>
      </c>
      <c r="C513" s="59" t="s">
        <v>46</v>
      </c>
      <c r="D513" s="59" t="s">
        <v>72</v>
      </c>
      <c r="E513" s="95">
        <v>1961</v>
      </c>
      <c r="F513" s="54">
        <v>1</v>
      </c>
      <c r="G513" s="236">
        <v>4.5</v>
      </c>
      <c r="H513" s="237">
        <v>2</v>
      </c>
      <c r="O513">
        <v>1961</v>
      </c>
      <c r="T513">
        <f t="shared" si="22"/>
        <v>1961</v>
      </c>
      <c r="U513">
        <v>1961</v>
      </c>
    </row>
    <row r="514" spans="1:21" ht="16.5" customHeight="1" x14ac:dyDescent="0.25">
      <c r="A514" s="112" t="s">
        <v>118</v>
      </c>
      <c r="B514" s="66" t="s">
        <v>185</v>
      </c>
      <c r="C514" s="59" t="s">
        <v>46</v>
      </c>
      <c r="D514" s="59" t="s">
        <v>72</v>
      </c>
      <c r="E514" s="67">
        <v>1998</v>
      </c>
      <c r="F514" s="54">
        <v>1</v>
      </c>
      <c r="G514" s="200">
        <v>12.5</v>
      </c>
      <c r="H514" s="201">
        <v>59</v>
      </c>
      <c r="O514">
        <v>1998</v>
      </c>
      <c r="T514">
        <f t="shared" si="22"/>
        <v>1998</v>
      </c>
      <c r="U514">
        <v>1998</v>
      </c>
    </row>
    <row r="515" spans="1:21" ht="16.5" customHeight="1" x14ac:dyDescent="0.25">
      <c r="A515" s="112" t="s">
        <v>118</v>
      </c>
      <c r="B515" s="57" t="s">
        <v>506</v>
      </c>
      <c r="C515" s="59" t="s">
        <v>46</v>
      </c>
      <c r="D515" s="59" t="s">
        <v>72</v>
      </c>
      <c r="E515" s="60">
        <f>E513</f>
        <v>1961</v>
      </c>
      <c r="F515" s="54">
        <v>1</v>
      </c>
      <c r="G515" s="196">
        <v>7.24</v>
      </c>
      <c r="H515" s="208">
        <v>44</v>
      </c>
      <c r="O515">
        <v>1961</v>
      </c>
      <c r="T515">
        <f t="shared" ref="T515:T572" si="24">IF(LEN(S515)&lt;2,O515,S515)</f>
        <v>1961</v>
      </c>
      <c r="U515">
        <v>1961</v>
      </c>
    </row>
    <row r="516" spans="1:21" ht="16.5" customHeight="1" x14ac:dyDescent="0.25">
      <c r="A516" s="112" t="s">
        <v>118</v>
      </c>
      <c r="B516" s="57" t="s">
        <v>489</v>
      </c>
      <c r="C516" s="59" t="s">
        <v>46</v>
      </c>
      <c r="D516" s="59" t="s">
        <v>72</v>
      </c>
      <c r="E516" s="60">
        <v>2004</v>
      </c>
      <c r="F516" s="54">
        <v>1</v>
      </c>
      <c r="G516" s="196">
        <v>13.34</v>
      </c>
      <c r="H516" s="197">
        <v>88</v>
      </c>
      <c r="O516">
        <v>2004</v>
      </c>
      <c r="T516">
        <f t="shared" si="24"/>
        <v>2004</v>
      </c>
      <c r="U516">
        <v>2004</v>
      </c>
    </row>
    <row r="517" spans="1:21" ht="16.5" customHeight="1" x14ac:dyDescent="0.25">
      <c r="A517" s="112" t="s">
        <v>118</v>
      </c>
      <c r="B517" s="57" t="s">
        <v>305</v>
      </c>
      <c r="C517" s="59" t="s">
        <v>46</v>
      </c>
      <c r="D517" s="59" t="s">
        <v>72</v>
      </c>
      <c r="E517" s="60">
        <v>2008</v>
      </c>
      <c r="F517" s="54">
        <v>1</v>
      </c>
      <c r="G517" s="196">
        <v>8.6739999999999995</v>
      </c>
      <c r="H517" s="208">
        <v>25.015000000000001</v>
      </c>
      <c r="O517">
        <v>2008</v>
      </c>
      <c r="T517">
        <f t="shared" si="24"/>
        <v>2008</v>
      </c>
      <c r="U517">
        <v>2008</v>
      </c>
    </row>
    <row r="518" spans="1:21" ht="16.5" customHeight="1" x14ac:dyDescent="0.25">
      <c r="A518" s="112" t="s">
        <v>118</v>
      </c>
      <c r="B518" s="57" t="s">
        <v>341</v>
      </c>
      <c r="C518" s="59" t="s">
        <v>46</v>
      </c>
      <c r="D518" s="59" t="s">
        <v>72</v>
      </c>
      <c r="E518" s="70">
        <v>40963</v>
      </c>
      <c r="F518" s="54">
        <v>1</v>
      </c>
      <c r="G518" s="202">
        <v>0.74</v>
      </c>
      <c r="H518" s="203">
        <v>4</v>
      </c>
      <c r="O518">
        <v>2012</v>
      </c>
      <c r="S518">
        <f t="shared" si="23"/>
        <v>1905</v>
      </c>
      <c r="T518">
        <f t="shared" si="24"/>
        <v>1905</v>
      </c>
      <c r="U518">
        <v>2012</v>
      </c>
    </row>
    <row r="519" spans="1:21" ht="16.5" customHeight="1" x14ac:dyDescent="0.25">
      <c r="A519" s="116" t="s">
        <v>118</v>
      </c>
      <c r="B519" s="57" t="s">
        <v>541</v>
      </c>
      <c r="C519" s="117" t="s">
        <v>46</v>
      </c>
      <c r="D519" s="59" t="s">
        <v>576</v>
      </c>
      <c r="E519" s="70">
        <v>41719</v>
      </c>
      <c r="F519" s="54">
        <v>1</v>
      </c>
      <c r="G519" s="196">
        <v>3.5</v>
      </c>
      <c r="H519" s="197">
        <v>12.92</v>
      </c>
      <c r="O519">
        <v>2014</v>
      </c>
      <c r="S519">
        <f t="shared" si="23"/>
        <v>1905</v>
      </c>
      <c r="T519">
        <f t="shared" si="24"/>
        <v>1905</v>
      </c>
      <c r="U519">
        <v>2014</v>
      </c>
    </row>
    <row r="520" spans="1:21" ht="16.5" customHeight="1" x14ac:dyDescent="0.25">
      <c r="A520" s="112" t="s">
        <v>118</v>
      </c>
      <c r="B520" s="57" t="s">
        <v>419</v>
      </c>
      <c r="C520" s="59" t="s">
        <v>46</v>
      </c>
      <c r="D520" s="59" t="s">
        <v>72</v>
      </c>
      <c r="E520" s="60">
        <v>2009</v>
      </c>
      <c r="F520" s="54">
        <v>1</v>
      </c>
      <c r="G520" s="196">
        <v>13.03</v>
      </c>
      <c r="H520" s="197">
        <v>52</v>
      </c>
      <c r="O520">
        <v>2009</v>
      </c>
      <c r="T520">
        <f t="shared" si="24"/>
        <v>2009</v>
      </c>
      <c r="U520">
        <v>2009</v>
      </c>
    </row>
    <row r="521" spans="1:21" ht="16.5" customHeight="1" x14ac:dyDescent="0.25">
      <c r="A521" s="158" t="s">
        <v>119</v>
      </c>
      <c r="B521" s="159" t="s">
        <v>467</v>
      </c>
      <c r="C521" s="75" t="s">
        <v>25</v>
      </c>
      <c r="D521" s="59" t="s">
        <v>72</v>
      </c>
      <c r="E521" s="67">
        <v>1957</v>
      </c>
      <c r="F521" s="54">
        <v>1</v>
      </c>
      <c r="G521" s="209">
        <v>20.12</v>
      </c>
      <c r="H521" s="238">
        <v>40</v>
      </c>
      <c r="O521">
        <v>1957</v>
      </c>
      <c r="T521">
        <f t="shared" si="24"/>
        <v>1957</v>
      </c>
      <c r="U521">
        <v>1957</v>
      </c>
    </row>
    <row r="522" spans="1:21" ht="16.5" customHeight="1" x14ac:dyDescent="0.25">
      <c r="A522" s="158" t="s">
        <v>119</v>
      </c>
      <c r="B522" s="159" t="s">
        <v>472</v>
      </c>
      <c r="C522" s="75" t="s">
        <v>25</v>
      </c>
      <c r="D522" s="59" t="s">
        <v>72</v>
      </c>
      <c r="E522" s="67">
        <v>1967</v>
      </c>
      <c r="F522" s="54">
        <v>1</v>
      </c>
      <c r="G522" s="209">
        <v>10</v>
      </c>
      <c r="H522" s="238">
        <v>20</v>
      </c>
      <c r="O522">
        <v>1967</v>
      </c>
      <c r="T522">
        <f t="shared" si="24"/>
        <v>1967</v>
      </c>
      <c r="U522">
        <v>1967</v>
      </c>
    </row>
    <row r="523" spans="1:21" ht="16.5" customHeight="1" x14ac:dyDescent="0.25">
      <c r="A523" s="158" t="s">
        <v>119</v>
      </c>
      <c r="B523" s="57" t="s">
        <v>304</v>
      </c>
      <c r="C523" s="75" t="s">
        <v>25</v>
      </c>
      <c r="D523" s="59" t="s">
        <v>72</v>
      </c>
      <c r="E523" s="60">
        <v>2007</v>
      </c>
      <c r="F523" s="54">
        <v>1</v>
      </c>
      <c r="G523" s="196">
        <v>5.375</v>
      </c>
      <c r="H523" s="208">
        <v>31.68</v>
      </c>
      <c r="O523">
        <v>2007</v>
      </c>
      <c r="T523">
        <f t="shared" si="24"/>
        <v>2007</v>
      </c>
      <c r="U523">
        <v>2007</v>
      </c>
    </row>
    <row r="524" spans="1:21" ht="16.5" customHeight="1" x14ac:dyDescent="0.25">
      <c r="A524" s="158" t="s">
        <v>119</v>
      </c>
      <c r="B524" s="57" t="s">
        <v>525</v>
      </c>
      <c r="C524" s="75" t="s">
        <v>25</v>
      </c>
      <c r="D524" s="59" t="s">
        <v>69</v>
      </c>
      <c r="E524" s="60">
        <v>2008</v>
      </c>
      <c r="F524" s="54">
        <v>1</v>
      </c>
      <c r="G524" s="196">
        <v>56.84</v>
      </c>
      <c r="H524" s="197">
        <v>161</v>
      </c>
      <c r="O524">
        <v>2008</v>
      </c>
      <c r="T524">
        <f t="shared" si="24"/>
        <v>2008</v>
      </c>
      <c r="U524">
        <v>2008</v>
      </c>
    </row>
    <row r="525" spans="1:21" ht="16.5" customHeight="1" x14ac:dyDescent="0.25">
      <c r="A525" s="158" t="s">
        <v>119</v>
      </c>
      <c r="B525" s="57" t="s">
        <v>724</v>
      </c>
      <c r="C525" s="75" t="s">
        <v>25</v>
      </c>
      <c r="D525" s="59" t="s">
        <v>69</v>
      </c>
      <c r="E525" s="70">
        <v>42111</v>
      </c>
      <c r="F525" s="54">
        <v>1</v>
      </c>
      <c r="G525" s="196">
        <v>582.1</v>
      </c>
      <c r="H525" s="197">
        <v>1294.3499999999999</v>
      </c>
      <c r="O525">
        <v>2015</v>
      </c>
      <c r="S525">
        <f t="shared" si="23"/>
        <v>1905</v>
      </c>
      <c r="T525">
        <f t="shared" si="24"/>
        <v>1905</v>
      </c>
      <c r="U525">
        <v>2015</v>
      </c>
    </row>
    <row r="526" spans="1:21" ht="16.5" customHeight="1" x14ac:dyDescent="0.25">
      <c r="A526" s="158" t="s">
        <v>119</v>
      </c>
      <c r="B526" s="57" t="s">
        <v>725</v>
      </c>
      <c r="C526" s="75" t="s">
        <v>25</v>
      </c>
      <c r="D526" s="59" t="s">
        <v>69</v>
      </c>
      <c r="E526" s="60">
        <v>2015</v>
      </c>
      <c r="F526" s="54">
        <v>1</v>
      </c>
      <c r="G526" s="196">
        <v>127.34</v>
      </c>
      <c r="H526" s="197">
        <v>404.99</v>
      </c>
      <c r="O526">
        <v>2015</v>
      </c>
      <c r="T526">
        <f t="shared" si="24"/>
        <v>2015</v>
      </c>
      <c r="U526">
        <v>2015</v>
      </c>
    </row>
    <row r="527" spans="1:21" ht="16.5" customHeight="1" x14ac:dyDescent="0.25">
      <c r="A527" s="112" t="s">
        <v>119</v>
      </c>
      <c r="B527" s="75" t="s">
        <v>448</v>
      </c>
      <c r="C527" s="59" t="s">
        <v>25</v>
      </c>
      <c r="D527" s="59" t="s">
        <v>69</v>
      </c>
      <c r="E527" s="76">
        <v>41621</v>
      </c>
      <c r="F527" s="54">
        <v>1</v>
      </c>
      <c r="G527" s="209">
        <v>128.22</v>
      </c>
      <c r="H527" s="210">
        <v>364.25200000000001</v>
      </c>
      <c r="O527">
        <v>2013</v>
      </c>
      <c r="S527">
        <f t="shared" si="23"/>
        <v>1905</v>
      </c>
      <c r="T527">
        <f t="shared" si="24"/>
        <v>1905</v>
      </c>
      <c r="U527">
        <v>2013</v>
      </c>
    </row>
    <row r="528" spans="1:21" ht="16.5" customHeight="1" x14ac:dyDescent="0.25">
      <c r="A528" s="112" t="s">
        <v>119</v>
      </c>
      <c r="B528" s="75" t="s">
        <v>771</v>
      </c>
      <c r="C528" s="59" t="s">
        <v>25</v>
      </c>
      <c r="D528" s="59" t="s">
        <v>72</v>
      </c>
      <c r="E528" s="81">
        <v>2016</v>
      </c>
      <c r="F528" s="54">
        <v>1</v>
      </c>
      <c r="G528" s="209">
        <v>3.79</v>
      </c>
      <c r="H528" s="210">
        <v>8.5</v>
      </c>
      <c r="O528">
        <v>2016</v>
      </c>
      <c r="T528">
        <f t="shared" si="24"/>
        <v>2016</v>
      </c>
      <c r="U528">
        <v>2016</v>
      </c>
    </row>
    <row r="529" spans="1:21" ht="16.5" customHeight="1" x14ac:dyDescent="0.25">
      <c r="A529" s="154" t="s">
        <v>119</v>
      </c>
      <c r="B529" s="161" t="s">
        <v>794</v>
      </c>
      <c r="C529" s="85" t="s">
        <v>25</v>
      </c>
      <c r="D529" s="85" t="s">
        <v>72</v>
      </c>
      <c r="E529" s="86">
        <v>42901</v>
      </c>
      <c r="F529" s="87">
        <v>1</v>
      </c>
      <c r="G529" s="239">
        <v>14.9</v>
      </c>
      <c r="H529" s="240">
        <v>50</v>
      </c>
      <c r="O529">
        <v>2017</v>
      </c>
      <c r="S529">
        <f t="shared" ref="S529:S570" si="25">YEAR(O529)</f>
        <v>1905</v>
      </c>
      <c r="T529">
        <f t="shared" si="24"/>
        <v>1905</v>
      </c>
      <c r="U529">
        <v>2017</v>
      </c>
    </row>
    <row r="530" spans="1:21" ht="16.5" customHeight="1" x14ac:dyDescent="0.25">
      <c r="A530" s="154" t="s">
        <v>119</v>
      </c>
      <c r="B530" s="161" t="s">
        <v>795</v>
      </c>
      <c r="C530" s="85" t="s">
        <v>25</v>
      </c>
      <c r="D530" s="85" t="s">
        <v>72</v>
      </c>
      <c r="E530" s="86">
        <v>43095</v>
      </c>
      <c r="F530" s="87">
        <v>1</v>
      </c>
      <c r="G530" s="239">
        <v>3.4</v>
      </c>
      <c r="H530" s="240">
        <v>8.42</v>
      </c>
      <c r="O530">
        <v>2017</v>
      </c>
      <c r="S530">
        <f t="shared" si="25"/>
        <v>1905</v>
      </c>
      <c r="T530">
        <f t="shared" si="24"/>
        <v>1905</v>
      </c>
      <c r="U530">
        <v>2017</v>
      </c>
    </row>
    <row r="531" spans="1:21" ht="16.5" customHeight="1" x14ac:dyDescent="0.25">
      <c r="A531" s="102" t="s">
        <v>120</v>
      </c>
      <c r="B531" s="57" t="s">
        <v>340</v>
      </c>
      <c r="C531" s="57" t="s">
        <v>16</v>
      </c>
      <c r="D531" s="59" t="s">
        <v>72</v>
      </c>
      <c r="E531" s="70">
        <v>41472</v>
      </c>
      <c r="F531" s="54">
        <v>1</v>
      </c>
      <c r="G531" s="196">
        <v>18.725000000000001</v>
      </c>
      <c r="H531" s="208">
        <v>55</v>
      </c>
      <c r="O531">
        <v>2013</v>
      </c>
      <c r="S531">
        <f t="shared" si="25"/>
        <v>1905</v>
      </c>
      <c r="T531">
        <f t="shared" si="24"/>
        <v>1905</v>
      </c>
      <c r="U531">
        <v>2013</v>
      </c>
    </row>
    <row r="532" spans="1:21" ht="16.5" customHeight="1" x14ac:dyDescent="0.25">
      <c r="A532" s="102" t="s">
        <v>120</v>
      </c>
      <c r="B532" s="57" t="s">
        <v>457</v>
      </c>
      <c r="C532" s="57" t="s">
        <v>16</v>
      </c>
      <c r="D532" s="59" t="s">
        <v>69</v>
      </c>
      <c r="E532" s="70">
        <v>41061</v>
      </c>
      <c r="F532" s="54">
        <v>1</v>
      </c>
      <c r="G532" s="202">
        <v>22.71</v>
      </c>
      <c r="H532" s="203">
        <v>72</v>
      </c>
      <c r="O532">
        <v>2012</v>
      </c>
      <c r="S532">
        <f t="shared" si="25"/>
        <v>1905</v>
      </c>
      <c r="T532">
        <f t="shared" si="24"/>
        <v>1905</v>
      </c>
      <c r="U532">
        <v>2012</v>
      </c>
    </row>
    <row r="533" spans="1:21" ht="16.5" customHeight="1" x14ac:dyDescent="0.25">
      <c r="A533" s="102" t="s">
        <v>120</v>
      </c>
      <c r="B533" s="57" t="s">
        <v>726</v>
      </c>
      <c r="C533" s="57" t="s">
        <v>16</v>
      </c>
      <c r="D533" s="59" t="s">
        <v>72</v>
      </c>
      <c r="E533" s="70">
        <v>42193</v>
      </c>
      <c r="F533" s="54">
        <v>1</v>
      </c>
      <c r="G533" s="202">
        <v>10.000999999999999</v>
      </c>
      <c r="H533" s="203">
        <v>23.98</v>
      </c>
      <c r="O533">
        <v>2015</v>
      </c>
      <c r="S533">
        <f t="shared" si="25"/>
        <v>1905</v>
      </c>
      <c r="T533">
        <f t="shared" si="24"/>
        <v>1905</v>
      </c>
      <c r="U533">
        <v>2015</v>
      </c>
    </row>
    <row r="534" spans="1:21" ht="16.5" customHeight="1" x14ac:dyDescent="0.25">
      <c r="A534" s="112" t="s">
        <v>121</v>
      </c>
      <c r="B534" s="66" t="s">
        <v>162</v>
      </c>
      <c r="C534" s="59" t="s">
        <v>62</v>
      </c>
      <c r="D534" s="59" t="s">
        <v>72</v>
      </c>
      <c r="E534" s="95">
        <v>1961</v>
      </c>
      <c r="F534" s="54">
        <v>1</v>
      </c>
      <c r="G534" s="209">
        <v>0.12</v>
      </c>
      <c r="H534" s="210">
        <v>0.75</v>
      </c>
      <c r="O534">
        <v>1961</v>
      </c>
      <c r="T534">
        <f t="shared" si="24"/>
        <v>1961</v>
      </c>
      <c r="U534">
        <v>1961</v>
      </c>
    </row>
    <row r="535" spans="1:21" ht="16.5" customHeight="1" x14ac:dyDescent="0.25">
      <c r="A535" s="112" t="s">
        <v>121</v>
      </c>
      <c r="B535" s="57" t="s">
        <v>497</v>
      </c>
      <c r="C535" s="59" t="s">
        <v>62</v>
      </c>
      <c r="D535" s="59" t="s">
        <v>72</v>
      </c>
      <c r="E535" s="60">
        <v>2003</v>
      </c>
      <c r="F535" s="54">
        <v>1</v>
      </c>
      <c r="G535" s="196">
        <v>4.4400000000000004</v>
      </c>
      <c r="H535" s="208">
        <v>16</v>
      </c>
      <c r="O535">
        <v>2003</v>
      </c>
      <c r="T535">
        <f t="shared" si="24"/>
        <v>2003</v>
      </c>
      <c r="U535">
        <v>2003</v>
      </c>
    </row>
    <row r="536" spans="1:21" ht="16.5" customHeight="1" x14ac:dyDescent="0.25">
      <c r="A536" s="112" t="s">
        <v>121</v>
      </c>
      <c r="B536" s="57" t="s">
        <v>453</v>
      </c>
      <c r="C536" s="59" t="s">
        <v>62</v>
      </c>
      <c r="D536" s="59" t="s">
        <v>69</v>
      </c>
      <c r="E536" s="60">
        <v>2009</v>
      </c>
      <c r="F536" s="54">
        <v>1</v>
      </c>
      <c r="G536" s="196">
        <v>82</v>
      </c>
      <c r="H536" s="197">
        <v>322</v>
      </c>
      <c r="O536">
        <v>2009</v>
      </c>
      <c r="T536">
        <f t="shared" si="24"/>
        <v>2009</v>
      </c>
      <c r="U536">
        <v>2009</v>
      </c>
    </row>
    <row r="537" spans="1:21" ht="16.5" customHeight="1" x14ac:dyDescent="0.25">
      <c r="A537" s="112" t="s">
        <v>122</v>
      </c>
      <c r="B537" s="71" t="s">
        <v>519</v>
      </c>
      <c r="C537" s="59" t="s">
        <v>63</v>
      </c>
      <c r="D537" s="59" t="s">
        <v>72</v>
      </c>
      <c r="E537" s="79">
        <v>40780</v>
      </c>
      <c r="F537" s="54">
        <v>1</v>
      </c>
      <c r="G537" s="202">
        <v>41.454000000000001</v>
      </c>
      <c r="H537" s="203">
        <v>168.96</v>
      </c>
      <c r="O537">
        <v>2011</v>
      </c>
      <c r="S537">
        <f t="shared" si="25"/>
        <v>1905</v>
      </c>
      <c r="T537">
        <f t="shared" si="24"/>
        <v>1905</v>
      </c>
      <c r="U537">
        <v>2011</v>
      </c>
    </row>
    <row r="538" spans="1:21" ht="16.5" customHeight="1" x14ac:dyDescent="0.25">
      <c r="A538" s="112" t="s">
        <v>122</v>
      </c>
      <c r="B538" s="57" t="s">
        <v>345</v>
      </c>
      <c r="C538" s="59" t="s">
        <v>63</v>
      </c>
      <c r="D538" s="59" t="s">
        <v>72</v>
      </c>
      <c r="E538" s="60">
        <v>2010</v>
      </c>
      <c r="F538" s="54">
        <v>1</v>
      </c>
      <c r="G538" s="196">
        <v>3.31</v>
      </c>
      <c r="H538" s="208">
        <v>10.199999999999999</v>
      </c>
      <c r="O538">
        <v>2010</v>
      </c>
      <c r="T538">
        <f t="shared" si="24"/>
        <v>2010</v>
      </c>
      <c r="U538">
        <v>2010</v>
      </c>
    </row>
    <row r="539" spans="1:21" ht="16.5" customHeight="1" x14ac:dyDescent="0.25">
      <c r="A539" s="112" t="s">
        <v>123</v>
      </c>
      <c r="B539" s="66" t="s">
        <v>169</v>
      </c>
      <c r="C539" s="59" t="s">
        <v>49</v>
      </c>
      <c r="D539" s="59" t="s">
        <v>72</v>
      </c>
      <c r="E539" s="95">
        <v>1966</v>
      </c>
      <c r="F539" s="54">
        <v>1</v>
      </c>
      <c r="G539" s="209">
        <v>1.216</v>
      </c>
      <c r="H539" s="210">
        <v>2.5</v>
      </c>
      <c r="O539">
        <v>1966</v>
      </c>
      <c r="T539">
        <f t="shared" si="24"/>
        <v>1966</v>
      </c>
      <c r="U539">
        <v>1966</v>
      </c>
    </row>
    <row r="540" spans="1:21" ht="16.5" customHeight="1" x14ac:dyDescent="0.25">
      <c r="A540" s="112" t="s">
        <v>123</v>
      </c>
      <c r="B540" s="66" t="s">
        <v>170</v>
      </c>
      <c r="C540" s="59" t="s">
        <v>49</v>
      </c>
      <c r="D540" s="59" t="s">
        <v>72</v>
      </c>
      <c r="E540" s="95">
        <v>1968</v>
      </c>
      <c r="F540" s="54">
        <v>1</v>
      </c>
      <c r="G540" s="209">
        <v>0.29199999999999998</v>
      </c>
      <c r="H540" s="210">
        <v>1</v>
      </c>
      <c r="O540">
        <v>1968</v>
      </c>
      <c r="T540">
        <f t="shared" si="24"/>
        <v>1968</v>
      </c>
      <c r="U540">
        <v>1968</v>
      </c>
    </row>
    <row r="541" spans="1:21" ht="16.5" customHeight="1" x14ac:dyDescent="0.25">
      <c r="A541" s="116" t="s">
        <v>123</v>
      </c>
      <c r="B541" s="57" t="s">
        <v>557</v>
      </c>
      <c r="C541" s="117" t="s">
        <v>49</v>
      </c>
      <c r="D541" s="59" t="s">
        <v>576</v>
      </c>
      <c r="E541" s="70">
        <v>41740</v>
      </c>
      <c r="F541" s="54">
        <v>1</v>
      </c>
      <c r="G541" s="196">
        <v>3.75</v>
      </c>
      <c r="H541" s="197">
        <v>11.43</v>
      </c>
      <c r="O541">
        <v>2014</v>
      </c>
      <c r="S541">
        <f t="shared" si="25"/>
        <v>1905</v>
      </c>
      <c r="T541">
        <f t="shared" si="24"/>
        <v>1905</v>
      </c>
      <c r="U541">
        <v>2014</v>
      </c>
    </row>
    <row r="542" spans="1:21" ht="16.5" customHeight="1" x14ac:dyDescent="0.25">
      <c r="A542" s="119" t="s">
        <v>123</v>
      </c>
      <c r="B542" s="83" t="s">
        <v>796</v>
      </c>
      <c r="C542" s="120" t="s">
        <v>49</v>
      </c>
      <c r="D542" s="85" t="s">
        <v>576</v>
      </c>
      <c r="E542" s="86">
        <v>42825</v>
      </c>
      <c r="F542" s="87">
        <v>1</v>
      </c>
      <c r="G542" s="198">
        <v>7.8</v>
      </c>
      <c r="H542" s="199">
        <v>26</v>
      </c>
      <c r="O542">
        <v>2017</v>
      </c>
      <c r="S542">
        <f t="shared" si="25"/>
        <v>1905</v>
      </c>
      <c r="T542">
        <f t="shared" si="24"/>
        <v>1905</v>
      </c>
      <c r="U542">
        <v>2017</v>
      </c>
    </row>
    <row r="543" spans="1:21" ht="16.5" customHeight="1" x14ac:dyDescent="0.25">
      <c r="A543" s="112" t="s">
        <v>138</v>
      </c>
      <c r="B543" s="66" t="s">
        <v>167</v>
      </c>
      <c r="C543" s="59" t="s">
        <v>17</v>
      </c>
      <c r="D543" s="59" t="s">
        <v>72</v>
      </c>
      <c r="E543" s="95">
        <v>1950</v>
      </c>
      <c r="F543" s="54">
        <v>1</v>
      </c>
      <c r="G543" s="209">
        <v>0.20100000000000001</v>
      </c>
      <c r="H543" s="210">
        <v>1.0649999999999999</v>
      </c>
      <c r="O543">
        <v>1950</v>
      </c>
      <c r="T543">
        <f t="shared" si="24"/>
        <v>1950</v>
      </c>
      <c r="U543">
        <v>1950</v>
      </c>
    </row>
    <row r="544" spans="1:21" ht="16.5" customHeight="1" x14ac:dyDescent="0.25">
      <c r="A544" s="112" t="s">
        <v>138</v>
      </c>
      <c r="B544" s="66" t="s">
        <v>168</v>
      </c>
      <c r="C544" s="59" t="s">
        <v>17</v>
      </c>
      <c r="D544" s="59" t="s">
        <v>72</v>
      </c>
      <c r="E544" s="95">
        <v>1967</v>
      </c>
      <c r="F544" s="54">
        <v>1</v>
      </c>
      <c r="G544" s="209">
        <v>0.39400000000000002</v>
      </c>
      <c r="H544" s="210">
        <v>2</v>
      </c>
      <c r="O544">
        <v>1967</v>
      </c>
      <c r="T544">
        <f t="shared" si="24"/>
        <v>1967</v>
      </c>
      <c r="U544">
        <v>1967</v>
      </c>
    </row>
    <row r="545" spans="1:21" ht="16.5" customHeight="1" x14ac:dyDescent="0.25">
      <c r="A545" s="112" t="s">
        <v>124</v>
      </c>
      <c r="B545" s="66" t="s">
        <v>171</v>
      </c>
      <c r="C545" s="59" t="s">
        <v>32</v>
      </c>
      <c r="D545" s="59" t="s">
        <v>72</v>
      </c>
      <c r="E545" s="95">
        <v>1970</v>
      </c>
      <c r="F545" s="54">
        <v>1</v>
      </c>
      <c r="G545" s="209">
        <v>1.28</v>
      </c>
      <c r="H545" s="210">
        <v>3.5</v>
      </c>
      <c r="O545">
        <v>1970</v>
      </c>
      <c r="T545">
        <f t="shared" si="24"/>
        <v>1970</v>
      </c>
      <c r="U545">
        <v>1970</v>
      </c>
    </row>
    <row r="546" spans="1:21" ht="16.5" customHeight="1" x14ac:dyDescent="0.25">
      <c r="A546" s="112" t="s">
        <v>124</v>
      </c>
      <c r="B546" s="57" t="s">
        <v>394</v>
      </c>
      <c r="C546" s="59" t="s">
        <v>32</v>
      </c>
      <c r="D546" s="59" t="s">
        <v>72</v>
      </c>
      <c r="E546" s="60">
        <v>2009</v>
      </c>
      <c r="F546" s="54">
        <v>1</v>
      </c>
      <c r="G546" s="196">
        <v>29.571999999999999</v>
      </c>
      <c r="H546" s="197">
        <v>95</v>
      </c>
      <c r="O546">
        <v>2009</v>
      </c>
      <c r="T546">
        <f t="shared" si="24"/>
        <v>2009</v>
      </c>
      <c r="U546">
        <v>2009</v>
      </c>
    </row>
    <row r="547" spans="1:21" ht="16.5" customHeight="1" x14ac:dyDescent="0.25">
      <c r="A547" s="112" t="s">
        <v>124</v>
      </c>
      <c r="B547" s="57" t="s">
        <v>309</v>
      </c>
      <c r="C547" s="59" t="s">
        <v>32</v>
      </c>
      <c r="D547" s="59" t="s">
        <v>72</v>
      </c>
      <c r="E547" s="70">
        <v>41136</v>
      </c>
      <c r="F547" s="54">
        <v>1</v>
      </c>
      <c r="G547" s="202">
        <v>16.86</v>
      </c>
      <c r="H547" s="203">
        <v>61.917999999999999</v>
      </c>
      <c r="O547">
        <v>2012</v>
      </c>
      <c r="S547">
        <f t="shared" si="25"/>
        <v>1905</v>
      </c>
      <c r="T547">
        <f t="shared" si="24"/>
        <v>1905</v>
      </c>
      <c r="U547">
        <v>2012</v>
      </c>
    </row>
    <row r="548" spans="1:21" ht="16.5" customHeight="1" x14ac:dyDescent="0.25">
      <c r="A548" s="102" t="s">
        <v>125</v>
      </c>
      <c r="B548" s="57" t="s">
        <v>217</v>
      </c>
      <c r="C548" s="57" t="s">
        <v>29</v>
      </c>
      <c r="D548" s="59" t="s">
        <v>72</v>
      </c>
      <c r="E548" s="70">
        <v>41088</v>
      </c>
      <c r="F548" s="54">
        <v>1</v>
      </c>
      <c r="G548" s="196">
        <v>0.66</v>
      </c>
      <c r="H548" s="197">
        <v>3.2</v>
      </c>
      <c r="O548">
        <v>2012</v>
      </c>
      <c r="S548">
        <f t="shared" si="25"/>
        <v>1905</v>
      </c>
      <c r="T548">
        <f t="shared" si="24"/>
        <v>1905</v>
      </c>
      <c r="U548">
        <v>2012</v>
      </c>
    </row>
    <row r="549" spans="1:21" ht="16.5" customHeight="1" x14ac:dyDescent="0.25">
      <c r="A549" s="102" t="s">
        <v>125</v>
      </c>
      <c r="B549" s="57" t="s">
        <v>299</v>
      </c>
      <c r="C549" s="57" t="s">
        <v>29</v>
      </c>
      <c r="D549" s="59" t="s">
        <v>72</v>
      </c>
      <c r="E549" s="70">
        <f>E547</f>
        <v>41136</v>
      </c>
      <c r="F549" s="54">
        <v>1</v>
      </c>
      <c r="G549" s="196">
        <v>1.59</v>
      </c>
      <c r="H549" s="208">
        <v>8.32</v>
      </c>
      <c r="O549">
        <v>2012</v>
      </c>
      <c r="S549">
        <f t="shared" si="25"/>
        <v>1905</v>
      </c>
      <c r="T549">
        <f t="shared" si="24"/>
        <v>1905</v>
      </c>
      <c r="U549">
        <v>2012</v>
      </c>
    </row>
    <row r="550" spans="1:21" ht="16.5" customHeight="1" x14ac:dyDescent="0.25">
      <c r="A550" s="112" t="s">
        <v>126</v>
      </c>
      <c r="B550" s="66" t="s">
        <v>173</v>
      </c>
      <c r="C550" s="59" t="s">
        <v>4</v>
      </c>
      <c r="D550" s="59" t="s">
        <v>72</v>
      </c>
      <c r="E550" s="95">
        <v>1956</v>
      </c>
      <c r="F550" s="54">
        <v>1</v>
      </c>
      <c r="G550" s="209">
        <v>0.27200000000000002</v>
      </c>
      <c r="H550" s="210">
        <v>0.6</v>
      </c>
      <c r="O550">
        <v>1956</v>
      </c>
      <c r="T550">
        <f t="shared" si="24"/>
        <v>1956</v>
      </c>
      <c r="U550">
        <v>1956</v>
      </c>
    </row>
    <row r="551" spans="1:21" ht="16.5" customHeight="1" x14ac:dyDescent="0.25">
      <c r="A551" s="112" t="s">
        <v>126</v>
      </c>
      <c r="B551" s="57" t="s">
        <v>400</v>
      </c>
      <c r="C551" s="59" t="s">
        <v>4</v>
      </c>
      <c r="D551" s="59" t="s">
        <v>72</v>
      </c>
      <c r="E551" s="60">
        <v>2010</v>
      </c>
      <c r="F551" s="54">
        <v>1</v>
      </c>
      <c r="G551" s="196">
        <v>7.03</v>
      </c>
      <c r="H551" s="208">
        <v>33</v>
      </c>
      <c r="O551">
        <v>2010</v>
      </c>
      <c r="T551">
        <f t="shared" si="24"/>
        <v>2010</v>
      </c>
      <c r="U551">
        <v>2010</v>
      </c>
    </row>
    <row r="552" spans="1:21" ht="16.5" customHeight="1" x14ac:dyDescent="0.25">
      <c r="A552" s="112" t="s">
        <v>126</v>
      </c>
      <c r="B552" s="57" t="s">
        <v>401</v>
      </c>
      <c r="C552" s="59" t="s">
        <v>4</v>
      </c>
      <c r="D552" s="59" t="s">
        <v>72</v>
      </c>
      <c r="E552" s="60">
        <v>2004</v>
      </c>
      <c r="F552" s="54">
        <v>1</v>
      </c>
      <c r="G552" s="196">
        <v>27.33</v>
      </c>
      <c r="H552" s="208">
        <v>112</v>
      </c>
      <c r="O552">
        <v>2004</v>
      </c>
      <c r="T552">
        <f t="shared" si="24"/>
        <v>2004</v>
      </c>
      <c r="U552">
        <v>2004</v>
      </c>
    </row>
    <row r="553" spans="1:21" ht="16.5" customHeight="1" x14ac:dyDescent="0.25">
      <c r="A553" s="112" t="s">
        <v>126</v>
      </c>
      <c r="B553" s="71" t="s">
        <v>251</v>
      </c>
      <c r="C553" s="59" t="s">
        <v>4</v>
      </c>
      <c r="D553" s="59" t="s">
        <v>72</v>
      </c>
      <c r="E553" s="79">
        <v>41019</v>
      </c>
      <c r="F553" s="54">
        <v>1</v>
      </c>
      <c r="G553" s="196">
        <v>20.55</v>
      </c>
      <c r="H553" s="197">
        <v>97.96</v>
      </c>
      <c r="O553">
        <v>2012</v>
      </c>
      <c r="S553">
        <f t="shared" si="25"/>
        <v>1905</v>
      </c>
      <c r="T553">
        <f t="shared" si="24"/>
        <v>1905</v>
      </c>
      <c r="U553">
        <v>2012</v>
      </c>
    </row>
    <row r="554" spans="1:21" ht="16.5" customHeight="1" x14ac:dyDescent="0.25">
      <c r="A554" s="112" t="s">
        <v>126</v>
      </c>
      <c r="B554" s="57" t="s">
        <v>421</v>
      </c>
      <c r="C554" s="59" t="s">
        <v>4</v>
      </c>
      <c r="D554" s="59" t="s">
        <v>72</v>
      </c>
      <c r="E554" s="70">
        <v>41261</v>
      </c>
      <c r="F554" s="54">
        <v>1</v>
      </c>
      <c r="G554" s="196">
        <v>7.98</v>
      </c>
      <c r="H554" s="197">
        <v>40.26</v>
      </c>
      <c r="O554">
        <v>2012</v>
      </c>
      <c r="S554">
        <f t="shared" si="25"/>
        <v>1905</v>
      </c>
      <c r="T554">
        <f t="shared" si="24"/>
        <v>1905</v>
      </c>
      <c r="U554">
        <v>2012</v>
      </c>
    </row>
    <row r="555" spans="1:21" ht="16.5" customHeight="1" x14ac:dyDescent="0.25">
      <c r="A555" s="112" t="s">
        <v>126</v>
      </c>
      <c r="B555" s="57" t="s">
        <v>286</v>
      </c>
      <c r="C555" s="59" t="s">
        <v>4</v>
      </c>
      <c r="D555" s="59" t="s">
        <v>72</v>
      </c>
      <c r="E555" s="70">
        <f>E554</f>
        <v>41261</v>
      </c>
      <c r="F555" s="54">
        <v>1</v>
      </c>
      <c r="G555" s="196">
        <v>7.12</v>
      </c>
      <c r="H555" s="208">
        <v>40.159999999999997</v>
      </c>
      <c r="O555">
        <v>2012</v>
      </c>
      <c r="S555">
        <f t="shared" si="25"/>
        <v>1905</v>
      </c>
      <c r="T555">
        <f t="shared" si="24"/>
        <v>1905</v>
      </c>
      <c r="U555">
        <v>2012</v>
      </c>
    </row>
    <row r="556" spans="1:21" ht="16.5" customHeight="1" x14ac:dyDescent="0.25">
      <c r="A556" s="112" t="s">
        <v>126</v>
      </c>
      <c r="B556" s="57" t="s">
        <v>313</v>
      </c>
      <c r="C556" s="59" t="s">
        <v>4</v>
      </c>
      <c r="D556" s="71" t="s">
        <v>71</v>
      </c>
      <c r="E556" s="79">
        <v>40760</v>
      </c>
      <c r="F556" s="54">
        <v>1</v>
      </c>
      <c r="G556" s="202">
        <v>3.03</v>
      </c>
      <c r="H556" s="203">
        <v>22</v>
      </c>
      <c r="O556">
        <v>2011</v>
      </c>
      <c r="S556">
        <f t="shared" si="25"/>
        <v>1905</v>
      </c>
      <c r="T556">
        <f t="shared" si="24"/>
        <v>1905</v>
      </c>
      <c r="U556">
        <v>2011</v>
      </c>
    </row>
    <row r="557" spans="1:21" ht="16.5" customHeight="1" x14ac:dyDescent="0.25">
      <c r="A557" s="112" t="s">
        <v>126</v>
      </c>
      <c r="B557" s="71" t="s">
        <v>520</v>
      </c>
      <c r="C557" s="59" t="s">
        <v>4</v>
      </c>
      <c r="D557" s="59" t="s">
        <v>72</v>
      </c>
      <c r="E557" s="79">
        <v>41187</v>
      </c>
      <c r="F557" s="54">
        <v>1</v>
      </c>
      <c r="G557" s="218">
        <v>35.630000000000003</v>
      </c>
      <c r="H557" s="203">
        <v>151</v>
      </c>
      <c r="O557">
        <v>2012</v>
      </c>
      <c r="S557">
        <f t="shared" si="25"/>
        <v>1905</v>
      </c>
      <c r="T557">
        <f t="shared" si="24"/>
        <v>1905</v>
      </c>
      <c r="U557">
        <v>2012</v>
      </c>
    </row>
    <row r="558" spans="1:21" ht="16.5" customHeight="1" x14ac:dyDescent="0.25">
      <c r="A558" s="112" t="s">
        <v>126</v>
      </c>
      <c r="B558" s="57" t="s">
        <v>441</v>
      </c>
      <c r="C558" s="59" t="s">
        <v>4</v>
      </c>
      <c r="D558" s="59" t="s">
        <v>72</v>
      </c>
      <c r="E558" s="60">
        <v>2009</v>
      </c>
      <c r="F558" s="54">
        <v>1</v>
      </c>
      <c r="G558" s="196">
        <v>30.1</v>
      </c>
      <c r="H558" s="197">
        <v>137</v>
      </c>
      <c r="O558">
        <v>2009</v>
      </c>
      <c r="T558">
        <f t="shared" si="24"/>
        <v>2009</v>
      </c>
      <c r="U558">
        <v>2009</v>
      </c>
    </row>
    <row r="559" spans="1:21" ht="16.5" customHeight="1" x14ac:dyDescent="0.25">
      <c r="A559" s="112" t="s">
        <v>126</v>
      </c>
      <c r="B559" s="71" t="s">
        <v>445</v>
      </c>
      <c r="C559" s="59" t="s">
        <v>4</v>
      </c>
      <c r="D559" s="59" t="s">
        <v>69</v>
      </c>
      <c r="E559" s="70">
        <v>41615</v>
      </c>
      <c r="F559" s="54">
        <v>1</v>
      </c>
      <c r="G559" s="218">
        <v>27.234000000000002</v>
      </c>
      <c r="H559" s="208">
        <v>80</v>
      </c>
      <c r="O559">
        <v>2013</v>
      </c>
      <c r="S559">
        <f t="shared" si="25"/>
        <v>1905</v>
      </c>
      <c r="T559">
        <f t="shared" si="24"/>
        <v>1905</v>
      </c>
      <c r="U559">
        <v>2013</v>
      </c>
    </row>
    <row r="560" spans="1:21" ht="16.5" customHeight="1" x14ac:dyDescent="0.25">
      <c r="A560" s="112" t="s">
        <v>126</v>
      </c>
      <c r="B560" s="57" t="s">
        <v>356</v>
      </c>
      <c r="C560" s="59" t="s">
        <v>4</v>
      </c>
      <c r="D560" s="59" t="s">
        <v>72</v>
      </c>
      <c r="E560" s="70">
        <v>41201</v>
      </c>
      <c r="F560" s="54">
        <v>1</v>
      </c>
      <c r="G560" s="196">
        <v>6.7439999999999998</v>
      </c>
      <c r="H560" s="208">
        <v>18</v>
      </c>
      <c r="O560">
        <v>2012</v>
      </c>
      <c r="S560">
        <f t="shared" si="25"/>
        <v>1905</v>
      </c>
      <c r="T560">
        <f t="shared" si="24"/>
        <v>1905</v>
      </c>
      <c r="U560">
        <v>2012</v>
      </c>
    </row>
    <row r="561" spans="1:21" ht="16.5" customHeight="1" x14ac:dyDescent="0.25">
      <c r="A561" s="112" t="s">
        <v>126</v>
      </c>
      <c r="B561" s="57" t="s">
        <v>727</v>
      </c>
      <c r="C561" s="59" t="s">
        <v>4</v>
      </c>
      <c r="D561" s="59" t="s">
        <v>72</v>
      </c>
      <c r="E561" s="70">
        <v>42363</v>
      </c>
      <c r="F561" s="54">
        <v>1</v>
      </c>
      <c r="G561" s="196">
        <v>2.74</v>
      </c>
      <c r="H561" s="208">
        <v>5.74</v>
      </c>
      <c r="O561">
        <v>2015</v>
      </c>
      <c r="S561">
        <f t="shared" si="25"/>
        <v>1905</v>
      </c>
      <c r="T561">
        <f t="shared" si="24"/>
        <v>1905</v>
      </c>
      <c r="U561">
        <v>2015</v>
      </c>
    </row>
    <row r="562" spans="1:21" ht="16.5" customHeight="1" x14ac:dyDescent="0.25">
      <c r="A562" s="112" t="s">
        <v>126</v>
      </c>
      <c r="B562" s="57" t="s">
        <v>728</v>
      </c>
      <c r="C562" s="59" t="s">
        <v>4</v>
      </c>
      <c r="D562" s="59" t="s">
        <v>72</v>
      </c>
      <c r="E562" s="70">
        <v>42324</v>
      </c>
      <c r="F562" s="54">
        <v>1</v>
      </c>
      <c r="G562" s="196">
        <v>15</v>
      </c>
      <c r="H562" s="208">
        <v>25</v>
      </c>
      <c r="O562">
        <v>2015</v>
      </c>
      <c r="S562">
        <f t="shared" si="25"/>
        <v>1905</v>
      </c>
      <c r="T562">
        <f t="shared" si="24"/>
        <v>1905</v>
      </c>
      <c r="U562">
        <v>2015</v>
      </c>
    </row>
    <row r="563" spans="1:21" ht="16.5" customHeight="1" x14ac:dyDescent="0.25">
      <c r="A563" s="154" t="s">
        <v>126</v>
      </c>
      <c r="B563" s="83" t="s">
        <v>406</v>
      </c>
      <c r="C563" s="85" t="s">
        <v>4</v>
      </c>
      <c r="D563" s="85" t="s">
        <v>72</v>
      </c>
      <c r="E563" s="86">
        <v>42923</v>
      </c>
      <c r="F563" s="87">
        <v>1</v>
      </c>
      <c r="G563" s="198">
        <v>10.09</v>
      </c>
      <c r="H563" s="213">
        <v>34.44</v>
      </c>
      <c r="O563">
        <v>2017</v>
      </c>
      <c r="S563">
        <f t="shared" si="25"/>
        <v>1905</v>
      </c>
      <c r="T563">
        <f t="shared" si="24"/>
        <v>1905</v>
      </c>
      <c r="U563">
        <v>2017</v>
      </c>
    </row>
    <row r="564" spans="1:21" ht="16.5" customHeight="1" x14ac:dyDescent="0.25">
      <c r="A564" s="116" t="s">
        <v>141</v>
      </c>
      <c r="B564" s="66" t="s">
        <v>187</v>
      </c>
      <c r="C564" s="117" t="s">
        <v>140</v>
      </c>
      <c r="D564" s="59" t="s">
        <v>69</v>
      </c>
      <c r="E564" s="67">
        <v>2000</v>
      </c>
      <c r="F564" s="54">
        <v>1</v>
      </c>
      <c r="G564" s="200">
        <v>672</v>
      </c>
      <c r="H564" s="201">
        <v>2516</v>
      </c>
      <c r="O564">
        <v>2000</v>
      </c>
      <c r="T564">
        <f t="shared" si="24"/>
        <v>2000</v>
      </c>
      <c r="U564">
        <v>2000</v>
      </c>
    </row>
    <row r="565" spans="1:21" ht="16.5" customHeight="1" x14ac:dyDescent="0.25">
      <c r="A565" s="102" t="s">
        <v>127</v>
      </c>
      <c r="B565" s="57" t="s">
        <v>319</v>
      </c>
      <c r="C565" s="57" t="s">
        <v>23</v>
      </c>
      <c r="D565" s="59" t="s">
        <v>72</v>
      </c>
      <c r="E565" s="70">
        <v>40606</v>
      </c>
      <c r="F565" s="54">
        <v>1</v>
      </c>
      <c r="G565" s="196">
        <v>22.92</v>
      </c>
      <c r="H565" s="208">
        <v>78</v>
      </c>
      <c r="O565">
        <v>2011</v>
      </c>
      <c r="S565">
        <f t="shared" si="25"/>
        <v>1905</v>
      </c>
      <c r="T565">
        <f t="shared" si="24"/>
        <v>1905</v>
      </c>
      <c r="U565">
        <v>2011</v>
      </c>
    </row>
    <row r="566" spans="1:21" ht="16.5" customHeight="1" x14ac:dyDescent="0.25">
      <c r="A566" s="102" t="s">
        <v>127</v>
      </c>
      <c r="B566" s="57" t="s">
        <v>516</v>
      </c>
      <c r="C566" s="57" t="s">
        <v>23</v>
      </c>
      <c r="D566" s="59" t="s">
        <v>72</v>
      </c>
      <c r="E566" s="60">
        <v>2010</v>
      </c>
      <c r="F566" s="54">
        <v>1</v>
      </c>
      <c r="G566" s="196">
        <v>12.298999999999999</v>
      </c>
      <c r="H566" s="197">
        <v>36</v>
      </c>
      <c r="O566">
        <v>2010</v>
      </c>
      <c r="T566">
        <f t="shared" si="24"/>
        <v>2010</v>
      </c>
      <c r="U566">
        <v>2010</v>
      </c>
    </row>
    <row r="567" spans="1:21" ht="16.5" customHeight="1" x14ac:dyDescent="0.25">
      <c r="A567" s="116" t="s">
        <v>127</v>
      </c>
      <c r="B567" s="57" t="s">
        <v>546</v>
      </c>
      <c r="C567" s="117" t="s">
        <v>23</v>
      </c>
      <c r="D567" s="59" t="s">
        <v>576</v>
      </c>
      <c r="E567" s="70">
        <v>41977</v>
      </c>
      <c r="F567" s="54">
        <v>1</v>
      </c>
      <c r="G567" s="196">
        <v>11.933999999999999</v>
      </c>
      <c r="H567" s="197">
        <v>36.094999999999999</v>
      </c>
      <c r="O567">
        <v>2014</v>
      </c>
      <c r="S567">
        <f t="shared" si="25"/>
        <v>1905</v>
      </c>
      <c r="T567">
        <f t="shared" si="24"/>
        <v>1905</v>
      </c>
      <c r="U567">
        <v>2014</v>
      </c>
    </row>
    <row r="568" spans="1:21" ht="16.5" customHeight="1" x14ac:dyDescent="0.25">
      <c r="A568" s="137" t="s">
        <v>128</v>
      </c>
      <c r="B568" s="57" t="s">
        <v>420</v>
      </c>
      <c r="C568" s="71" t="s">
        <v>13</v>
      </c>
      <c r="D568" s="59" t="s">
        <v>69</v>
      </c>
      <c r="E568" s="70">
        <v>41278</v>
      </c>
      <c r="F568" s="54">
        <v>1</v>
      </c>
      <c r="G568" s="196">
        <v>52</v>
      </c>
      <c r="H568" s="197">
        <v>225.34</v>
      </c>
      <c r="O568">
        <v>2013</v>
      </c>
      <c r="S568">
        <f t="shared" si="25"/>
        <v>1905</v>
      </c>
      <c r="T568">
        <f t="shared" si="24"/>
        <v>1905</v>
      </c>
      <c r="U568">
        <v>2013</v>
      </c>
    </row>
    <row r="569" spans="1:21" ht="16.5" customHeight="1" x14ac:dyDescent="0.25">
      <c r="A569" s="102" t="s">
        <v>139</v>
      </c>
      <c r="B569" s="57" t="s">
        <v>388</v>
      </c>
      <c r="C569" s="57" t="s">
        <v>57</v>
      </c>
      <c r="D569" s="59" t="s">
        <v>69</v>
      </c>
      <c r="E569" s="70">
        <v>40645</v>
      </c>
      <c r="F569" s="54">
        <v>1</v>
      </c>
      <c r="G569" s="202">
        <v>275.52</v>
      </c>
      <c r="H569" s="208">
        <v>881.21</v>
      </c>
      <c r="O569">
        <v>2011</v>
      </c>
      <c r="S569">
        <f t="shared" si="25"/>
        <v>1905</v>
      </c>
      <c r="T569">
        <f t="shared" si="24"/>
        <v>1905</v>
      </c>
      <c r="U569">
        <v>2011</v>
      </c>
    </row>
    <row r="570" spans="1:21" ht="16.5" customHeight="1" x14ac:dyDescent="0.25">
      <c r="A570" s="102" t="s">
        <v>139</v>
      </c>
      <c r="B570" s="57" t="s">
        <v>311</v>
      </c>
      <c r="C570" s="57" t="s">
        <v>57</v>
      </c>
      <c r="D570" s="59" t="s">
        <v>72</v>
      </c>
      <c r="E570" s="70">
        <v>41596</v>
      </c>
      <c r="F570" s="54">
        <v>1</v>
      </c>
      <c r="G570" s="196">
        <v>46.11</v>
      </c>
      <c r="H570" s="208">
        <v>150.61000000000001</v>
      </c>
      <c r="O570">
        <v>2013</v>
      </c>
      <c r="S570">
        <f t="shared" si="25"/>
        <v>1905</v>
      </c>
      <c r="T570">
        <f t="shared" si="24"/>
        <v>1905</v>
      </c>
      <c r="U570">
        <v>2013</v>
      </c>
    </row>
    <row r="571" spans="1:21" ht="16.5" customHeight="1" x14ac:dyDescent="0.25">
      <c r="A571" s="163" t="s">
        <v>139</v>
      </c>
      <c r="B571" s="164" t="s">
        <v>544</v>
      </c>
      <c r="C571" s="164" t="s">
        <v>57</v>
      </c>
      <c r="D571" s="165" t="s">
        <v>576</v>
      </c>
      <c r="E571" s="60">
        <v>2014</v>
      </c>
      <c r="F571" s="54">
        <v>1</v>
      </c>
      <c r="G571" s="241">
        <v>21.27</v>
      </c>
      <c r="H571" s="242">
        <v>58.48</v>
      </c>
      <c r="O571">
        <v>2014</v>
      </c>
      <c r="T571">
        <f t="shared" si="24"/>
        <v>2014</v>
      </c>
      <c r="U571">
        <v>2014</v>
      </c>
    </row>
    <row r="572" spans="1:21" ht="16.5" customHeight="1" thickBot="1" x14ac:dyDescent="0.3">
      <c r="A572" s="167" t="s">
        <v>139</v>
      </c>
      <c r="B572" s="168" t="s">
        <v>729</v>
      </c>
      <c r="C572" s="169" t="s">
        <v>57</v>
      </c>
      <c r="D572" s="170" t="s">
        <v>576</v>
      </c>
      <c r="E572" s="171">
        <v>1957</v>
      </c>
      <c r="F572" s="172">
        <v>1</v>
      </c>
      <c r="G572" s="243">
        <v>1.5840000000000001</v>
      </c>
      <c r="H572" s="244">
        <v>7</v>
      </c>
      <c r="O572">
        <v>1957</v>
      </c>
      <c r="T572">
        <f t="shared" si="24"/>
        <v>1957</v>
      </c>
      <c r="U572">
        <v>1957</v>
      </c>
    </row>
    <row r="573" spans="1:21" x14ac:dyDescent="0.25">
      <c r="F573" s="192">
        <f>SUM(F2:F572)</f>
        <v>571</v>
      </c>
      <c r="G573" s="192">
        <f>SUM(G2:G572)</f>
        <v>14891.69380000001</v>
      </c>
      <c r="H573" s="191">
        <f>SUM(H2:H572)</f>
        <v>51015.389000000047</v>
      </c>
    </row>
  </sheetData>
  <autoFilter ref="S1:S573"/>
  <conditionalFormatting sqref="G528:H530">
    <cfRule type="cellIs" dxfId="7" priority="1" stopIfTrue="1" operator="equal">
      <formula>0</formula>
    </cfRule>
    <cfRule type="cellIs" dxfId="6" priority="2" stopIfTrue="1" operator="equal">
      <formula>""</formula>
    </cfRule>
  </conditionalFormatting>
  <conditionalFormatting sqref="G520:H520 G524:H527 G532:H571">
    <cfRule type="cellIs" dxfId="5" priority="7" stopIfTrue="1" operator="equal">
      <formula>0</formula>
    </cfRule>
    <cfRule type="cellIs" dxfId="4" priority="8" stopIfTrue="1" operator="equal">
      <formula>""</formula>
    </cfRule>
  </conditionalFormatting>
  <conditionalFormatting sqref="G572:H572">
    <cfRule type="cellIs" dxfId="3" priority="5" stopIfTrue="1" operator="equal">
      <formula>0</formula>
    </cfRule>
    <cfRule type="cellIs" dxfId="2" priority="6" stopIfTrue="1" operator="equal">
      <formula>""</formula>
    </cfRule>
  </conditionalFormatting>
  <conditionalFormatting sqref="G531:H531">
    <cfRule type="cellIs" dxfId="1" priority="3" stopIfTrue="1" operator="equal">
      <formula>0</formula>
    </cfRule>
    <cfRule type="cellIs" dxfId="0" priority="4" stopIfTrue="1" operator="equal">
      <formula>""</formula>
    </cfRule>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3</vt:i4>
      </vt:variant>
      <vt:variant>
        <vt:lpstr>Adlandırılmış Aralıklar</vt:lpstr>
      </vt:variant>
      <vt:variant>
        <vt:i4>4</vt:i4>
      </vt:variant>
    </vt:vector>
  </HeadingPairs>
  <TitlesOfParts>
    <vt:vector size="7" baseType="lpstr">
      <vt:lpstr>2.4.2.Tablo</vt:lpstr>
      <vt:lpstr>Veri</vt:lpstr>
      <vt:lpstr>Sayfa1</vt:lpstr>
      <vt:lpstr>'2.4.2.Tablo'!Yazdırma_Alanı</vt:lpstr>
      <vt:lpstr>Veri!Yazdırma_Alanı</vt:lpstr>
      <vt:lpstr>'2.4.2.Tablo'!Yazdırma_Başlıkları</vt:lpstr>
      <vt:lpstr>Veri!Yazdırma_Başlıkları</vt:lpstr>
    </vt:vector>
  </TitlesOfParts>
  <Company>DSI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Gündüz</dc:creator>
  <cp:lastModifiedBy>Taylan Sarıaltın</cp:lastModifiedBy>
  <cp:lastPrinted>2016-11-09T11:46:55Z</cp:lastPrinted>
  <dcterms:created xsi:type="dcterms:W3CDTF">2014-12-26T10:52:05Z</dcterms:created>
  <dcterms:modified xsi:type="dcterms:W3CDTF">2018-11-23T12:42:41Z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